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a/Desktop/Planeación/Segundo Trimestral 2023/PP01/SEGUNDO TRIMESTRAL/"/>
    </mc:Choice>
  </mc:AlternateContent>
  <xr:revisionPtr revIDLastSave="0" documentId="13_ncr:1_{456E621A-36FF-F14A-B076-F713FD61C1F3}" xr6:coauthVersionLast="47" xr6:coauthVersionMax="47" xr10:uidLastSave="{00000000-0000-0000-0000-000000000000}"/>
  <bookViews>
    <workbookView xWindow="0" yWindow="460" windowWidth="25600" windowHeight="14320" xr2:uid="{255E7E2E-C2DD-3648-84BB-CBA49EFE148B}"/>
  </bookViews>
  <sheets>
    <sheet name="PP1 OPF" sheetId="1" r:id="rId1"/>
  </sheets>
  <definedNames>
    <definedName name="_xlnm.Print_Titles" localSheetId="0">'PP1 OPF'!$1:$11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8" i="1" l="1"/>
  <c r="X38" i="1" s="1"/>
  <c r="S30" i="1"/>
  <c r="X30" i="1" s="1"/>
  <c r="S23" i="1"/>
  <c r="X23" i="1" s="1"/>
  <c r="S19" i="1"/>
  <c r="S14" i="1"/>
  <c r="X14" i="1" s="1"/>
  <c r="R38" i="1"/>
  <c r="R36" i="1"/>
  <c r="R30" i="1"/>
  <c r="R23" i="1"/>
  <c r="R19" i="1"/>
  <c r="W19" i="1" s="1"/>
  <c r="R14" i="1"/>
  <c r="W23" i="1"/>
  <c r="Z41" i="1"/>
  <c r="Y41" i="1"/>
  <c r="X41" i="1"/>
  <c r="W41" i="1"/>
  <c r="AA41" i="1" s="1"/>
  <c r="V41" i="1"/>
  <c r="Q41" i="1"/>
  <c r="Z40" i="1"/>
  <c r="Y40" i="1"/>
  <c r="X40" i="1"/>
  <c r="W40" i="1"/>
  <c r="V40" i="1"/>
  <c r="Q40" i="1"/>
  <c r="Z39" i="1"/>
  <c r="Y39" i="1"/>
  <c r="X39" i="1"/>
  <c r="W39" i="1"/>
  <c r="V39" i="1"/>
  <c r="Q39" i="1"/>
  <c r="Z38" i="1"/>
  <c r="Y38" i="1"/>
  <c r="W38" i="1"/>
  <c r="Q38" i="1"/>
  <c r="Z37" i="1"/>
  <c r="Y37" i="1"/>
  <c r="X37" i="1"/>
  <c r="W37" i="1"/>
  <c r="V37" i="1"/>
  <c r="Q37" i="1"/>
  <c r="Z36" i="1"/>
  <c r="Y36" i="1"/>
  <c r="X36" i="1"/>
  <c r="W36" i="1"/>
  <c r="Q36" i="1"/>
  <c r="Z35" i="1"/>
  <c r="Y35" i="1"/>
  <c r="X35" i="1"/>
  <c r="W35" i="1"/>
  <c r="V35" i="1"/>
  <c r="Q35" i="1"/>
  <c r="Z34" i="1"/>
  <c r="Y34" i="1"/>
  <c r="X34" i="1"/>
  <c r="W34" i="1"/>
  <c r="V34" i="1"/>
  <c r="Q34" i="1"/>
  <c r="Z33" i="1"/>
  <c r="Y33" i="1"/>
  <c r="X33" i="1"/>
  <c r="W33" i="1"/>
  <c r="V33" i="1"/>
  <c r="Q33" i="1"/>
  <c r="Z32" i="1"/>
  <c r="Y32" i="1"/>
  <c r="X32" i="1"/>
  <c r="W32" i="1"/>
  <c r="V32" i="1"/>
  <c r="Q32" i="1"/>
  <c r="Z31" i="1"/>
  <c r="Y31" i="1"/>
  <c r="X31" i="1"/>
  <c r="W31" i="1"/>
  <c r="V31" i="1"/>
  <c r="Q31" i="1"/>
  <c r="Z30" i="1"/>
  <c r="Y30" i="1"/>
  <c r="Q30" i="1"/>
  <c r="Z29" i="1"/>
  <c r="Y29" i="1"/>
  <c r="X29" i="1"/>
  <c r="W29" i="1"/>
  <c r="V29" i="1"/>
  <c r="Q29" i="1"/>
  <c r="Z28" i="1"/>
  <c r="Y28" i="1"/>
  <c r="X28" i="1"/>
  <c r="W28" i="1"/>
  <c r="V28" i="1"/>
  <c r="Q28" i="1"/>
  <c r="Z27" i="1"/>
  <c r="Y27" i="1"/>
  <c r="X27" i="1"/>
  <c r="W27" i="1"/>
  <c r="V27" i="1"/>
  <c r="Q27" i="1"/>
  <c r="Z26" i="1"/>
  <c r="Y26" i="1"/>
  <c r="X26" i="1"/>
  <c r="W26" i="1"/>
  <c r="V26" i="1"/>
  <c r="Q26" i="1"/>
  <c r="Z25" i="1"/>
  <c r="Y25" i="1"/>
  <c r="X25" i="1"/>
  <c r="W25" i="1"/>
  <c r="AA25" i="1" s="1"/>
  <c r="V25" i="1"/>
  <c r="Q25" i="1"/>
  <c r="Z24" i="1"/>
  <c r="Y24" i="1"/>
  <c r="X24" i="1"/>
  <c r="W24" i="1"/>
  <c r="V24" i="1"/>
  <c r="Q24" i="1"/>
  <c r="Z23" i="1"/>
  <c r="Y23" i="1"/>
  <c r="Q23" i="1"/>
  <c r="Z22" i="1"/>
  <c r="Y22" i="1"/>
  <c r="X22" i="1"/>
  <c r="W22" i="1"/>
  <c r="V22" i="1"/>
  <c r="Q22" i="1"/>
  <c r="Z21" i="1"/>
  <c r="Y21" i="1"/>
  <c r="X21" i="1"/>
  <c r="W21" i="1"/>
  <c r="V21" i="1"/>
  <c r="Q21" i="1"/>
  <c r="Z20" i="1"/>
  <c r="Y20" i="1"/>
  <c r="X20" i="1"/>
  <c r="W20" i="1"/>
  <c r="V20" i="1"/>
  <c r="Q20" i="1"/>
  <c r="Z19" i="1"/>
  <c r="Y19" i="1"/>
  <c r="X19" i="1"/>
  <c r="Q19" i="1"/>
  <c r="Z18" i="1"/>
  <c r="Y18" i="1"/>
  <c r="X18" i="1"/>
  <c r="W18" i="1"/>
  <c r="V18" i="1"/>
  <c r="Q18" i="1"/>
  <c r="Z17" i="1"/>
  <c r="Y17" i="1"/>
  <c r="X17" i="1"/>
  <c r="W17" i="1"/>
  <c r="AA17" i="1" s="1"/>
  <c r="V17" i="1"/>
  <c r="Q17" i="1"/>
  <c r="Z16" i="1"/>
  <c r="Y16" i="1"/>
  <c r="X16" i="1"/>
  <c r="W16" i="1"/>
  <c r="V16" i="1"/>
  <c r="Q16" i="1"/>
  <c r="Z15" i="1"/>
  <c r="Y15" i="1"/>
  <c r="X15" i="1"/>
  <c r="W15" i="1"/>
  <c r="V15" i="1"/>
  <c r="Q15" i="1"/>
  <c r="Z14" i="1"/>
  <c r="Y14" i="1"/>
  <c r="W14" i="1"/>
  <c r="Q14" i="1"/>
  <c r="Z13" i="1"/>
  <c r="Y13" i="1"/>
  <c r="X13" i="1"/>
  <c r="W13" i="1"/>
  <c r="V13" i="1"/>
  <c r="Q13" i="1"/>
  <c r="Z12" i="1"/>
  <c r="Y12" i="1"/>
  <c r="X12" i="1"/>
  <c r="W12" i="1"/>
  <c r="V12" i="1"/>
  <c r="Q12" i="1"/>
  <c r="AA38" i="1" l="1"/>
  <c r="AA36" i="1"/>
  <c r="V30" i="1"/>
  <c r="AA27" i="1"/>
  <c r="V23" i="1"/>
  <c r="AA29" i="1"/>
  <c r="AA23" i="1"/>
  <c r="V14" i="1"/>
  <c r="AA15" i="1"/>
  <c r="AA13" i="1"/>
  <c r="V19" i="1"/>
  <c r="V38" i="1"/>
  <c r="AA12" i="1"/>
  <c r="AA16" i="1"/>
  <c r="AA18" i="1"/>
  <c r="AA20" i="1"/>
  <c r="AA22" i="1"/>
  <c r="AA32" i="1"/>
  <c r="AA34" i="1"/>
  <c r="AA40" i="1"/>
  <c r="AA24" i="1"/>
  <c r="AA26" i="1"/>
  <c r="AA28" i="1"/>
  <c r="AA37" i="1"/>
  <c r="AA19" i="1"/>
  <c r="AA21" i="1"/>
  <c r="AA31" i="1"/>
  <c r="AA33" i="1"/>
  <c r="AA35" i="1"/>
  <c r="AA39" i="1"/>
  <c r="AA14" i="1"/>
  <c r="W30" i="1"/>
  <c r="AA30" i="1" s="1"/>
  <c r="V36" i="1"/>
</calcChain>
</file>

<file path=xl/sharedStrings.xml><?xml version="1.0" encoding="utf-8"?>
<sst xmlns="http://schemas.openxmlformats.org/spreadsheetml/2006/main" count="349" uniqueCount="179">
  <si>
    <t>Informe Trimestral 2023</t>
  </si>
  <si>
    <t>Unidad Responsable:</t>
  </si>
  <si>
    <t>309 - Secretaría de Desarrollo Económico</t>
  </si>
  <si>
    <t>*</t>
  </si>
  <si>
    <t>Vinculación con el Plan Municipal de Desarrollo 2022 - 2024</t>
  </si>
  <si>
    <t>Programa Presupuestario:</t>
  </si>
  <si>
    <t>01 - Por una economía próspera</t>
  </si>
  <si>
    <t>Eje:</t>
  </si>
  <si>
    <t>1. Oaxaca de Juárez, próspero y con futuro</t>
  </si>
  <si>
    <t>Trimestre que se reporta:</t>
  </si>
  <si>
    <t>Objetivo:</t>
  </si>
  <si>
    <t>1.1 Generar las condiciones que impulsen el acceso a un empleo digno y bien remunerado
1.2 Impulsar las acciones económicas del municipio de Oaxaca de Juárez para promover un crecimiento sostenible con resposabilidad social que mejore la calidad de vida de la población. 
1.4. Impulsar la economía social y solidaria que contribuya al desarrollo económico en beneficio de la población del municipio de Oaxaca de Juárez</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</si>
  <si>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</si>
  <si>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</si>
  <si>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</si>
  <si>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</si>
  <si>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</si>
  <si>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</si>
  <si>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</si>
  <si>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</si>
  <si>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</si>
  <si>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</si>
  <si>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</si>
  <si>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</si>
  <si>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</si>
  <si>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</si>
  <si>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</si>
  <si>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</si>
  <si>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</si>
  <si>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</si>
  <si>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</si>
  <si>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</si>
  <si>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</si>
  <si>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</si>
  <si>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</si>
  <si>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FIN</t>
  </si>
  <si>
    <t>Tasa de Ocupación</t>
  </si>
  <si>
    <t>El Indicador Trimestral de la Actividad Económica Estatal (ITAEE) ofrece un panorama sobre la evolución económica de las entidades federativas del país.</t>
  </si>
  <si>
    <t>(ITAEE 2023 / ITAEE 2022) * 100</t>
  </si>
  <si>
    <t>Indice</t>
  </si>
  <si>
    <t>Estratégico</t>
  </si>
  <si>
    <t>Economía</t>
  </si>
  <si>
    <t>Anual</t>
  </si>
  <si>
    <t>Ascendente</t>
  </si>
  <si>
    <t>PROPÓSITO</t>
  </si>
  <si>
    <t>Porcentaje de personas interesadas en las acciones de fomento a la inversión y empleo desarrolladas</t>
  </si>
  <si>
    <t>Mide el porcentaje de personas interesadas en las acciones de fomento a la inversión y empleo desarrolladas</t>
  </si>
  <si>
    <t>(No. de personas intereadas en las acciones de fomento a la inversión y empleo desarrolladas  / No. de personas proyectas en las acciones de fomento a la inversión y empleo desarrolladas ) *100</t>
  </si>
  <si>
    <t>Porcentaje</t>
  </si>
  <si>
    <t>Eficacia</t>
  </si>
  <si>
    <t>COMPONENTE 1</t>
  </si>
  <si>
    <t>Porcentaje de estrategias en materia económica realizados</t>
  </si>
  <si>
    <t>Mide el porcentaje de estrategias en materia económica realizados, como ferias del empleo, capacitaciones y mejores condiciones de competitividad con emprendedores</t>
  </si>
  <si>
    <t>(No. de estrategias realizadas en materia económica / No. de estrategias proyectadas en materia económica) * 100</t>
  </si>
  <si>
    <t>Trimestral</t>
  </si>
  <si>
    <t>ACTIVIDAD 1.2</t>
  </si>
  <si>
    <t>Porcentaje de jóvenes interesados en programas de apoyo al empleo alcanzados</t>
  </si>
  <si>
    <t>Mide el porcentaje de jóvenes interesados en programas de apoyo al empleo alcanzados mayores de 24 años mediante ferias del empleo</t>
  </si>
  <si>
    <t>'(No. de jóvenes vinculados en programas de apoyo al empleo mediante ferias del empleo / No. de jóvenes registrados en programas de apoyo al empleo mediante ferias del empleo) * 100</t>
  </si>
  <si>
    <t>De Gestión</t>
  </si>
  <si>
    <t>Mensual</t>
  </si>
  <si>
    <t>Informe realizado por el Departamento de Vinculación Empresarial</t>
  </si>
  <si>
    <t>ACTIVIDAD 1.3</t>
  </si>
  <si>
    <t>Porcentaje de emprendedores interesados en los programas de financiamiento alcanzados</t>
  </si>
  <si>
    <t>Mide el porcentaje de emprendedores interesados en los programas de financiamiento alcanzados</t>
  </si>
  <si>
    <t>(No. de gestiones de financiamiento para emprendedores interesados/ No. de gestiones de financiamiento vinculados) * 100</t>
  </si>
  <si>
    <t xml:space="preserve">Informe realizado por el Departamento de Emprendimiento </t>
  </si>
  <si>
    <t>ACTIVIDAD 1.5</t>
  </si>
  <si>
    <t>Porcentaje de acciones para la habilitación de una tienda municipal realizadas</t>
  </si>
  <si>
    <t xml:space="preserve">Mide el porcentaje de acciones para la habilitación de una tienda municipal para que emprendedores puedan vender en Oaxaca de Juárez </t>
  </si>
  <si>
    <t>(No. de  acciones para la habilitación de una tienda municipal realizadas / No. de  acciones para la habilitación de una tienda municipal proyectadas) * 100</t>
  </si>
  <si>
    <t>ACTIVIDAD 1.6</t>
  </si>
  <si>
    <t>Porcentaje de acciones para la gestión de fondos realizadas</t>
  </si>
  <si>
    <t xml:space="preserve">Mide el porcentaje de acciones para la gestión de fondos realizadas mediante una politica pública relacionada al desarrollo de los organismos de la economía social y solidaria </t>
  </si>
  <si>
    <t>(No. de acciones realizadas para crear un fondo de apoyo / No. de acciones proyectadas para crear un fondo de apoyo) * 100</t>
  </si>
  <si>
    <t>COMPONENTE 2</t>
  </si>
  <si>
    <t>Porcentaje de estrategias para la vinculación laboral realizadas</t>
  </si>
  <si>
    <t>Mide el porcentaje de estrategias para la vinculación laboral realizadas mediante ferias del empleo para la ciudadania del municipio de Oaxaca de Juáre</t>
  </si>
  <si>
    <t>(No. de personas beneficiadas por la vinculación laboral proyectadas por la vinculación laboral / No. de personas proyectadas para ser beneficiadas por vinculación laboral) * 100</t>
  </si>
  <si>
    <t>ACTIVIDAD 2.1</t>
  </si>
  <si>
    <t>Porcentaje de personas asistentes a las ferias de empleo contactadas</t>
  </si>
  <si>
    <t>Mide el porcentaje de personas asistentes a las ferias de empleo contactadas a través de vinculados con empresas de bienes y servicios</t>
  </si>
  <si>
    <t>(No. de personas vinculadas en las ferias de empleo / No. de personas proyectadas en vinculación en las ferias del empleo) * 100</t>
  </si>
  <si>
    <t>ACTIVIDAD 2.2</t>
  </si>
  <si>
    <t>Porcentaje de acciones de Gestión de una bolsa de trabajo municipal</t>
  </si>
  <si>
    <t>Mide el porcentaje de acciones de Gestión de una bolsa de trabajo municipal, a través de la difusión y vinculación con las empresas de bienes y servicios participantes</t>
  </si>
  <si>
    <t>(No. de personas vinculadas a través de la bolsa de trabajo municipal / No. de personas proyectadas en vinculación a través de la bolsa de trabajo municipal) * 100</t>
  </si>
  <si>
    <t>ACTIVIDAD 2.3</t>
  </si>
  <si>
    <t>Porcentaje de personas asistentes a las brigadas de empleo contactadas</t>
  </si>
  <si>
    <t>Mide el porcentaje de personas vinculadas en las brigadas de empleo, las cuales se realizan en agencias y colonias pertenecientes al Municipio de Oaxaca de Juárez</t>
  </si>
  <si>
    <t>(No. de personas vinculadas en las brigadas de empleo / No. total de personas asistentes en las brigadas de empleo) * 100</t>
  </si>
  <si>
    <t>COMPONENTE 3</t>
  </si>
  <si>
    <t>Porcentaje de estrategias de promoción económica y laboral implementadas</t>
  </si>
  <si>
    <t>Mide el porcentaje de estrategias de promoción económica y laboral implementadas a través de la promoción en temas laborales y de competitividad</t>
  </si>
  <si>
    <t>(No. de estrategias de promoción económica y laboral implementadas / Mide el porcentaje de estrategias de promoción económica y laboral proyectadas) * 100</t>
  </si>
  <si>
    <t>ACTIVIDAD 3.2</t>
  </si>
  <si>
    <t>Porcentaje de acciones de promoción de los beneficios de la formalidad laboral realizadas</t>
  </si>
  <si>
    <t>Mide el porcentaje de acciones de promoción de los beneficios de la formalidad laboral realizadas a través de flayers y promoción en redes sociales oficiales</t>
  </si>
  <si>
    <t>(No. de acciones de promoción de los beneficios de la formalidad laboral realizadas / No. de acciones de promoción de los beneficios de la formalidad laboral proyectadas) * 100</t>
  </si>
  <si>
    <t>ACTIVIDAD 3.3</t>
  </si>
  <si>
    <t>Porcentaje de acciones de promoción de empleos dignos realizadas</t>
  </si>
  <si>
    <t>Mide el porcentaje de acciones de promoción de empleos dignos realizadas con la promoción de empleo digno</t>
  </si>
  <si>
    <t>(No. de  acciones de promoción de empleos dignos realizadas / No. de  acciones de promoción de empleos dignos proyectadas) * 100</t>
  </si>
  <si>
    <t xml:space="preserve">Informe realizado por la Unidad de Competitividad Empresarial </t>
  </si>
  <si>
    <t>ACTIVIDAD 3.4</t>
  </si>
  <si>
    <t>Porcentaje de acciones de promoción para la agroecología realizadas</t>
  </si>
  <si>
    <t>Mide el porcentaje de acciones de promoción para la agroecología realizadas, entre las agencias y colonias, con los comisariados ejidatarios del Municipio de Oaxaca de Juárez</t>
  </si>
  <si>
    <t>(No. de acciones de promoción para la agroecología realizadas / No. de acciones de promoción para la agroecología proyectadas) * 100</t>
  </si>
  <si>
    <t>ACTIVIDAD 3.5</t>
  </si>
  <si>
    <t>Porcentaje de acciones de promoción de la economía social y solidaria realizadas</t>
  </si>
  <si>
    <t>Mide el porcentaje de acciones de promoción de la economía social y solidaria realizadas con enfoque de emprendimiento</t>
  </si>
  <si>
    <t>(No. de acciones de promoción de la economía social y solidaria realizadas / No. de acciones de promoción de la economía social y solidaria proyectadas) * 100</t>
  </si>
  <si>
    <t>ACTIVIDAD 3.6</t>
  </si>
  <si>
    <t>Porcentaje de acciones de promoción del crecimiento de las actividades económicas realizadas</t>
  </si>
  <si>
    <t>Mide el porcentaje de acciones de promoción del crecimiento de las actividades económicas en temas de emprendimiento y competitividad</t>
  </si>
  <si>
    <t>(No. de acciones de promoción del crecimiento de las actividades económicas en temas de emprendimiento y competitividad / No. de acciones de promoción del crecimiento de actividades económicas proyectadas en temas de emprendimiento y competitividad) * 100</t>
  </si>
  <si>
    <t>ACTIVIDAD 3.7</t>
  </si>
  <si>
    <t>Porcentaje de acciones de promoción sobre la actualización del marco regulatorio realizadas</t>
  </si>
  <si>
    <t>Mide el porcentaje de acciones de promoción sobre la actualización del marco regulatorio realizadas con enfoque de regulación comercial en el Municipio de Oaxaca de Juárez</t>
  </si>
  <si>
    <t>(No. de acciones de promoción sobre la actualización del marco regulatorio realizadas con enfoque regulación comercial / No. de acciones de promoción sobre la actualización del marco regulatorio proyectadas con enfoque de regulación comercial) * 100</t>
  </si>
  <si>
    <t>COMPONENTE 4</t>
  </si>
  <si>
    <t>Porcentaje de estrategias de implentaciónr realizadas</t>
  </si>
  <si>
    <t>Mide el porcentaje de estrategias de implementación de capacitación empresarial realizadas</t>
  </si>
  <si>
    <t>'(No. de estrategias de implementación de capacitación empresarial realizadas / No. de estrategias de capacitación empresarial de implementación proyectadas) * 100</t>
  </si>
  <si>
    <t xml:space="preserve">ACTIVIDAD 4.1 </t>
  </si>
  <si>
    <t>Porcentaje de personas de agencias y colonias capacitadas</t>
  </si>
  <si>
    <t>Mide el porcentaje de personas de agencias y colonias capacitadas en temas laborales por la entidad de certificación y evaluación</t>
  </si>
  <si>
    <t>(No. de personas de agencias y colonias capacitadas en material laboral / No. de personas proyectadas de agencias y colonias capacitadas en material laboral) * 100</t>
  </si>
  <si>
    <t>ACTIVIDAD 4.2</t>
  </si>
  <si>
    <t>Porcentaje de personas de microempresas incorporadas al programa capacitadas</t>
  </si>
  <si>
    <t xml:space="preserve">Mide el porcentaje de personas  dueñas de microempresas incorporadas al programa de desarrollo empresarial para el desarrollo de su competitividad </t>
  </si>
  <si>
    <t>(No. de personas dueñas de microempresas incorporadas al programa de capacitación / No. de personas dueñas de microempresas proyectadas para su capacitación) * 100</t>
  </si>
  <si>
    <t>ACTIVIDAD 4.4</t>
  </si>
  <si>
    <t>Porcentaje de acciones del programa de feria tradicional realizadas</t>
  </si>
  <si>
    <t>Mide el porcentaje de personas integradas al programa de feria tradicional para los emprendedores del Municipio de Oaxaca de Juárez</t>
  </si>
  <si>
    <t>(No. de personas registradas en el programa de feria tradicional para los emprendedores / No. de personas proyectadas en el programa de feria tradicional para emprendedores) * 100</t>
  </si>
  <si>
    <t>ACTIVIDAD 4.5</t>
  </si>
  <si>
    <t>Porcentaje de acciones del programa de comercialización en vivo realizadas</t>
  </si>
  <si>
    <t>Mide el porcentaje de acciones del programa de comercialización en vivo de Oaxaca Peatonal</t>
  </si>
  <si>
    <t>(No. de acciones del programa de comercialización en vivo de Oaxaca peatonal / No. de acciones del programa de comercialización en vivo proyectadas) * 100</t>
  </si>
  <si>
    <t>ACTIVIDAD 4.6</t>
  </si>
  <si>
    <t>Porcentaje de acciones de capacitación y créditos realizadas</t>
  </si>
  <si>
    <t>Mide el porcentaje de personas que recibieron capacitación con el fin de buscar un financiamiento</t>
  </si>
  <si>
    <t>(No. de  personas que recibieron capacitación con el fin de buscar financiamiento realizadas / No. de personas que recibieron capacitación con el fin de buscar financiamiento proyectadas) * 100</t>
  </si>
  <si>
    <t>COMPONENTE 5</t>
  </si>
  <si>
    <t>Porcentaje  de convenios de colaboración formalizados</t>
  </si>
  <si>
    <t>Mide el porcentaje  de convenios de colaboración con instituciones educativas y gubernamentales</t>
  </si>
  <si>
    <t>(No. de convenios de colaboración formalizados / No. de convenios de colaboración proyectados) * 100</t>
  </si>
  <si>
    <t>ACTIVIDAD 5.1</t>
  </si>
  <si>
    <t>Porcentaje de acciones implementadas para formalizar el convenio específico con el CECAD de la UABJO realizadas</t>
  </si>
  <si>
    <t>Mide el porcentaje de acciones implementadas para formalizar el convenio específico con el CECAD de la UABJO realizadas</t>
  </si>
  <si>
    <t>(No. de acciones implementadas para formalizar el convenio específico con el CECAD de la UABJO realizadas / No. de acciones implementadas para formalizar el convenio específico con el CECAD de la UABJO proyectadas) * 100</t>
  </si>
  <si>
    <t>COMPONENTE 6</t>
  </si>
  <si>
    <t>Porcentaje de acciones de apertura, formalización y cierre concluidas</t>
  </si>
  <si>
    <t>Mide el porcentaje de acciones de apertura, formalización y cierre concluidas de establecimientos comerciales en Oaxaca de Juárez</t>
  </si>
  <si>
    <t>(No. de acciones de apertura, formalización y cierre concluidas / No. de acciones de apertura, formalización y cierre proyectadas) * 100</t>
  </si>
  <si>
    <t>ACTIVIDAD 6.1</t>
  </si>
  <si>
    <t>Porcentaje de empresas nuevas con registro concluido</t>
  </si>
  <si>
    <t xml:space="preserve">Mide el porcentaje de empresas nuevas con registro concluido en la Unidad de trámites empresariales del Municipio de Oaxaca de Juárez </t>
  </si>
  <si>
    <t>(No. de empresas nuevas con registro concluido / No. de empresas nuevas con registro proeyctadas) *100</t>
  </si>
  <si>
    <t>ACTIVIDAD 6.2</t>
  </si>
  <si>
    <t>Porcentaje  de negocios informales con el trámite de formalización concluido</t>
  </si>
  <si>
    <t>Mide el porcentaje  de negocios informales con el trámite de formalización concluido realizado por la Unidad de trámites empresariales del Municipio de Oaxaca de Juárez</t>
  </si>
  <si>
    <t>(No. de negocios informales con el trámite de formalización concluido / No. de negocios informales con el trámite de formalización proyectado) * 100</t>
  </si>
  <si>
    <t>ACTIVIDAD 6.3</t>
  </si>
  <si>
    <t>Porcentaje  de negocios sin actividad con el trámite de cierre concluido</t>
  </si>
  <si>
    <t>Mide el porcentaje  de negocios sin actividad con el trámite de cierre concluido en la Unidad de Trámites empresariales</t>
  </si>
  <si>
    <t>(No. de negocios sin actividad con el trámite de cierre concluido / No. de negocios sin actividad con el trámite de cierre proyectado) * 100</t>
  </si>
  <si>
    <t xml:space="preserve">Descendente </t>
  </si>
  <si>
    <t>Elaboró</t>
  </si>
  <si>
    <t>Vo. Bo.</t>
  </si>
  <si>
    <t xml:space="preserve">Mtro. Rogelio Ballesteros Cruz
Jefe de Unidad de Competitividad Empresarial </t>
  </si>
  <si>
    <t>L.A. José Manuel Vázquez Córdova
Secretario de Desarrollo Económico</t>
  </si>
  <si>
    <t>2do. Trimestre 2023</t>
  </si>
  <si>
    <t>Informe realizado por la Unidad de Ecomomía Social y Solidaria</t>
  </si>
  <si>
    <t>Informe realizado por la Unidad de Trámites Empresariales</t>
  </si>
  <si>
    <t>Informe realizado por el Departamento de Desarrollo Económico y Solidario</t>
  </si>
  <si>
    <t xml:space="preserve">Informa realizado por la Unidad de Control de la Actividad Comercial </t>
  </si>
  <si>
    <t>Informe realizado por el Departamento de Certificación y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</si>
</sst>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Tahoma"/>
      <family val="2"/>
    </font>
    <font>
      <b/>
      <sz val="14"/>
      <color theme="1"/>
      <name val="Tahoma"/>
      <family val="2"/>
    </font>
    <font>
      <sz val="9"/>
      <color theme="1"/>
      <name val="Tahoma"/>
      <family val="2"/>
    </font>
    <font>
      <b/>
      <sz val="11"/>
      <color theme="0"/>
      <name val="Tahoma"/>
      <family val="2"/>
    </font>
    <font>
      <sz val="11"/>
      <color theme="1"/>
      <name val="Tahoma"/>
      <family val="2"/>
    </font>
    <font>
      <b/>
      <sz val="11"/>
      <color theme="1"/>
      <name val="Tahoma"/>
      <family val="2"/>
    </font>
    <font>
      <b/>
      <sz val="10"/>
      <color theme="1"/>
      <name val="Tahoma"/>
      <family val="2"/>
    </font>
    <font>
      <sz val="8"/>
      <color theme="1"/>
      <name val="Tahoma"/>
      <family val="2"/>
    </font>
    <font>
      <sz val="11"/>
      <color theme="1"/>
      <name val="Arial"/>
      <family val="2"/>
    </font>
    <font>
      <sz val="11"/>
      <name val="Tahoma"/>
      <family val="2"/>
    </font>
    <font>
      <sz val="11"/>
      <name val="Arial"/>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82">
    <xf numFmtId="0" fontId="0" fillId="0" borderId="0" xfId="0"/>
    <xf numFmtId="0" fontId="1" fillId="2" borderId="0" xfId="0" applyFont="1" applyFill="1"/>
    <xf numFmtId="0" fontId="1" fillId="0" borderId="0" xfId="0" applyFont="1"/>
    <xf numFmtId="0" fontId="3" fillId="2" borderId="0" xfId="0" applyFont="1" applyFill="1"/>
    <xf numFmtId="0" fontId="5" fillId="4" borderId="2" xfId="0" quotePrefix="1" applyFont="1" applyFill="1" applyBorder="1" applyAlignment="1">
      <alignment horizontal="center" vertical="center"/>
    </xf>
    <xf numFmtId="0" fontId="5" fillId="4" borderId="2" xfId="0" applyFont="1" applyFill="1" applyBorder="1" applyAlignment="1">
      <alignment horizontal="center" vertical="center"/>
    </xf>
    <xf numFmtId="0" fontId="3" fillId="2" borderId="0" xfId="0" quotePrefix="1" applyFont="1" applyFill="1" applyAlignment="1">
      <alignment horizontal="center" vertical="center"/>
    </xf>
    <xf numFmtId="0" fontId="3" fillId="0" borderId="0" xfId="0" applyFont="1"/>
    <xf numFmtId="0" fontId="3" fillId="2" borderId="0" xfId="0" applyFont="1" applyFill="1" applyAlignment="1">
      <alignment horizontal="center"/>
    </xf>
    <xf numFmtId="0" fontId="3" fillId="2" borderId="0" xfId="0" applyFont="1" applyFill="1" applyAlignment="1">
      <alignment horizontal="center" vertical="center"/>
    </xf>
    <xf numFmtId="0" fontId="8" fillId="2" borderId="0" xfId="0" applyFont="1" applyFill="1"/>
    <xf numFmtId="0" fontId="8" fillId="0" borderId="0" xfId="0" applyFont="1"/>
    <xf numFmtId="0" fontId="7" fillId="10" borderId="2" xfId="0" applyFont="1" applyFill="1" applyBorder="1" applyAlignment="1">
      <alignment horizontal="center" vertical="center"/>
    </xf>
    <xf numFmtId="0" fontId="8" fillId="2" borderId="0" xfId="0" applyFont="1" applyFill="1" applyAlignment="1">
      <alignment horizontal="center" vertical="center"/>
    </xf>
    <xf numFmtId="0" fontId="5" fillId="4" borderId="2" xfId="0" applyFont="1" applyFill="1" applyBorder="1" applyAlignment="1">
      <alignment horizontal="center" vertical="center" wrapText="1"/>
    </xf>
    <xf numFmtId="0" fontId="9" fillId="0" borderId="2" xfId="0" applyFont="1" applyBorder="1" applyAlignment="1">
      <alignment horizontal="left" vertical="center" wrapText="1"/>
    </xf>
    <xf numFmtId="3" fontId="5" fillId="4" borderId="2" xfId="0" applyNumberFormat="1" applyFont="1" applyFill="1" applyBorder="1" applyAlignment="1">
      <alignment horizontal="center" vertical="center"/>
    </xf>
    <xf numFmtId="3" fontId="5" fillId="14" borderId="2" xfId="0" applyNumberFormat="1" applyFont="1" applyFill="1" applyBorder="1" applyAlignment="1">
      <alignment horizontal="center" vertical="center"/>
    </xf>
    <xf numFmtId="1" fontId="5" fillId="4" borderId="2" xfId="0" applyNumberFormat="1" applyFont="1" applyFill="1" applyBorder="1" applyAlignment="1">
      <alignment horizontal="center" vertical="center"/>
    </xf>
    <xf numFmtId="1" fontId="5" fillId="14" borderId="2" xfId="0" applyNumberFormat="1" applyFont="1" applyFill="1" applyBorder="1" applyAlignment="1">
      <alignment horizontal="center" vertical="center"/>
    </xf>
    <xf numFmtId="1" fontId="5" fillId="15" borderId="2" xfId="0" applyNumberFormat="1" applyFont="1" applyFill="1" applyBorder="1" applyAlignment="1">
      <alignment horizontal="center" vertical="center"/>
    </xf>
    <xf numFmtId="0" fontId="8" fillId="0" borderId="0" xfId="0" applyFont="1" applyAlignment="1">
      <alignment horizontal="center" vertical="center"/>
    </xf>
    <xf numFmtId="0" fontId="5"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0" quotePrefix="1" applyFont="1" applyBorder="1" applyAlignment="1">
      <alignment horizontal="left" vertical="center" wrapText="1"/>
    </xf>
    <xf numFmtId="0" fontId="1" fillId="2" borderId="0" xfId="0" applyFont="1" applyFill="1" applyAlignment="1">
      <alignment horizontal="center"/>
    </xf>
    <xf numFmtId="3" fontId="5" fillId="4" borderId="2" xfId="0" quotePrefix="1" applyNumberFormat="1" applyFont="1" applyFill="1" applyBorder="1" applyAlignment="1">
      <alignment horizontal="center" vertical="center"/>
    </xf>
    <xf numFmtId="1" fontId="5" fillId="4" borderId="2" xfId="0" quotePrefix="1" applyNumberFormat="1" applyFont="1" applyFill="1" applyBorder="1" applyAlignment="1">
      <alignment horizontal="center" vertical="center"/>
    </xf>
    <xf numFmtId="0" fontId="1" fillId="0" borderId="0" xfId="0" applyFont="1" applyAlignment="1">
      <alignment horizontal="center"/>
    </xf>
    <xf numFmtId="0" fontId="10" fillId="0" borderId="2" xfId="0"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9" fillId="0" borderId="2" xfId="0" quotePrefix="1" applyFont="1" applyBorder="1" applyAlignment="1">
      <alignment horizontal="center" vertical="center" wrapText="1"/>
    </xf>
    <xf numFmtId="0" fontId="9" fillId="16" borderId="2" xfId="0" applyFont="1" applyFill="1" applyBorder="1" applyAlignment="1">
      <alignment horizontal="left" vertical="center" wrapText="1"/>
    </xf>
    <xf numFmtId="0" fontId="9" fillId="16" borderId="2" xfId="0" applyFont="1" applyFill="1" applyBorder="1" applyAlignment="1">
      <alignment horizontal="center" vertical="center" wrapText="1"/>
    </xf>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0" fontId="1" fillId="0" borderId="0" xfId="0" applyFont="1" applyAlignment="1">
      <alignment horizontal="center" vertical="center"/>
    </xf>
    <xf numFmtId="0" fontId="5" fillId="0" borderId="0" xfId="0" quotePrefix="1" applyFont="1" applyAlignment="1">
      <alignment horizontal="center"/>
    </xf>
    <xf numFmtId="0" fontId="5" fillId="0" borderId="9" xfId="0" applyFont="1" applyBorder="1" applyAlignment="1">
      <alignment horizontal="center"/>
    </xf>
    <xf numFmtId="1" fontId="5" fillId="0" borderId="2" xfId="0" applyNumberFormat="1" applyFont="1" applyBorder="1" applyAlignment="1">
      <alignment horizontal="center" vertical="center"/>
    </xf>
    <xf numFmtId="1" fontId="5" fillId="0" borderId="2" xfId="0" quotePrefix="1" applyNumberFormat="1" applyFont="1" applyBorder="1" applyAlignment="1">
      <alignment horizontal="center" vertical="center"/>
    </xf>
    <xf numFmtId="0" fontId="2" fillId="2" borderId="0" xfId="0" applyFont="1" applyFill="1" applyAlignment="1">
      <alignment horizontal="center" vertical="center"/>
    </xf>
    <xf numFmtId="0" fontId="4" fillId="3" borderId="1" xfId="0" applyFont="1" applyFill="1" applyBorder="1" applyAlignment="1">
      <alignment horizontal="left" vertical="center" indent="1"/>
    </xf>
    <xf numFmtId="0" fontId="5" fillId="4" borderId="2" xfId="0" quotePrefix="1" applyFont="1" applyFill="1" applyBorder="1" applyAlignment="1">
      <alignment horizontal="center" vertical="center"/>
    </xf>
    <xf numFmtId="0" fontId="5" fillId="4" borderId="2" xfId="0" applyFont="1" applyFill="1" applyBorder="1" applyAlignment="1">
      <alignment horizontal="center" vertical="center"/>
    </xf>
    <xf numFmtId="0" fontId="6" fillId="5" borderId="2" xfId="0" applyFont="1" applyFill="1" applyBorder="1" applyAlignment="1">
      <alignment horizontal="center" vertical="center"/>
    </xf>
    <xf numFmtId="0" fontId="4" fillId="3" borderId="3" xfId="0" applyFont="1" applyFill="1" applyBorder="1" applyAlignment="1">
      <alignment horizontal="left" vertical="center" indent="1"/>
    </xf>
    <xf numFmtId="0" fontId="0" fillId="2" borderId="3" xfId="0" applyFill="1" applyBorder="1" applyAlignment="1">
      <alignment horizontal="left" vertical="center" indent="1"/>
    </xf>
    <xf numFmtId="0" fontId="6" fillId="5" borderId="2" xfId="0" applyFont="1" applyFill="1" applyBorder="1" applyAlignment="1">
      <alignment horizontal="left" vertical="center" indent="1"/>
    </xf>
    <xf numFmtId="0" fontId="5" fillId="4" borderId="2" xfId="0" quotePrefix="1" applyFont="1" applyFill="1" applyBorder="1" applyAlignment="1">
      <alignment horizontal="center"/>
    </xf>
    <xf numFmtId="0" fontId="5" fillId="4" borderId="2" xfId="0" applyFont="1" applyFill="1" applyBorder="1" applyAlignment="1">
      <alignment horizontal="center"/>
    </xf>
    <xf numFmtId="0" fontId="5" fillId="4" borderId="2" xfId="0" quotePrefix="1" applyFont="1" applyFill="1" applyBorder="1" applyAlignment="1">
      <alignment horizontal="center" wrapText="1"/>
    </xf>
    <xf numFmtId="0" fontId="5" fillId="4" borderId="2" xfId="0" applyFont="1" applyFill="1" applyBorder="1" applyAlignment="1">
      <alignment horizontal="center" wrapText="1"/>
    </xf>
    <xf numFmtId="0" fontId="7" fillId="6" borderId="2" xfId="0" applyFont="1" applyFill="1" applyBorder="1" applyAlignment="1">
      <alignment horizontal="center" vertical="center"/>
    </xf>
    <xf numFmtId="0" fontId="7" fillId="7" borderId="2" xfId="0" applyFont="1" applyFill="1" applyBorder="1" applyAlignment="1">
      <alignment horizontal="center" vertical="center"/>
    </xf>
    <xf numFmtId="0" fontId="7" fillId="8" borderId="2" xfId="0" applyFont="1" applyFill="1" applyBorder="1" applyAlignment="1">
      <alignment horizontal="center" vertical="center"/>
    </xf>
    <xf numFmtId="0" fontId="7" fillId="9" borderId="2" xfId="0" applyFont="1" applyFill="1" applyBorder="1" applyAlignment="1">
      <alignment horizontal="center" vertical="center"/>
    </xf>
    <xf numFmtId="0" fontId="7" fillId="6"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6" xfId="0" applyFont="1" applyFill="1" applyBorder="1" applyAlignment="1">
      <alignment horizontal="center" vertical="center"/>
    </xf>
    <xf numFmtId="0" fontId="7" fillId="10" borderId="7" xfId="0" applyFont="1" applyFill="1" applyBorder="1" applyAlignment="1">
      <alignment horizontal="center" vertical="center"/>
    </xf>
    <xf numFmtId="0" fontId="7" fillId="11" borderId="2" xfId="0" applyFont="1" applyFill="1" applyBorder="1" applyAlignment="1">
      <alignment horizontal="center" vertical="center" wrapText="1"/>
    </xf>
    <xf numFmtId="0" fontId="7" fillId="10" borderId="5" xfId="0" applyFont="1" applyFill="1" applyBorder="1" applyAlignment="1">
      <alignment horizontal="center" vertical="center"/>
    </xf>
    <xf numFmtId="0" fontId="7" fillId="10" borderId="8" xfId="0" applyFont="1" applyFill="1" applyBorder="1" applyAlignment="1">
      <alignment horizontal="center" vertical="center"/>
    </xf>
    <xf numFmtId="0" fontId="6" fillId="0" borderId="10" xfId="0" applyFont="1" applyBorder="1" applyAlignment="1">
      <alignment horizontal="center" wrapText="1"/>
    </xf>
    <xf numFmtId="0" fontId="6" fillId="0" borderId="10" xfId="0" applyFont="1" applyBorder="1" applyAlignment="1">
      <alignment horizontal="center"/>
    </xf>
    <xf numFmtId="0" fontId="5" fillId="0" borderId="0" xfId="0" applyFont="1" applyAlignment="1">
      <alignment horizontal="center"/>
    </xf>
    <xf numFmtId="0" fontId="5" fillId="0" borderId="0" xfId="0" quotePrefix="1" applyFont="1" applyAlignment="1">
      <alignment horizontal="center"/>
    </xf>
    <xf numFmtId="0" fontId="5" fillId="0" borderId="9" xfId="0" applyFont="1" applyBorder="1" applyAlignment="1">
      <alignment horizontal="center"/>
    </xf>
    <xf numFmtId="0" fontId="4" fillId="3" borderId="4" xfId="0" applyFont="1" applyFill="1" applyBorder="1" applyAlignment="1">
      <alignment horizontal="left" vertical="center" indent="1"/>
    </xf>
    <xf numFmtId="0" fontId="0" fillId="2" borderId="4" xfId="0" applyFill="1" applyBorder="1" applyAlignment="1">
      <alignment horizontal="left" vertical="center" indent="1"/>
    </xf>
    <xf numFmtId="0" fontId="7" fillId="12" borderId="2" xfId="0" applyFont="1" applyFill="1" applyBorder="1" applyAlignment="1">
      <alignment horizontal="center" vertical="center" wrapText="1"/>
    </xf>
    <xf numFmtId="0" fontId="7" fillId="12" borderId="2" xfId="0" applyFont="1" applyFill="1" applyBorder="1" applyAlignment="1">
      <alignment horizontal="center" vertical="center"/>
    </xf>
    <xf numFmtId="0" fontId="7" fillId="13" borderId="5"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7" fillId="13" borderId="5" xfId="0" applyFont="1" applyFill="1" applyBorder="1" applyAlignment="1">
      <alignment horizontal="center" vertical="center"/>
    </xf>
    <xf numFmtId="0" fontId="7" fillId="13" borderId="8" xfId="0" applyFont="1" applyFill="1" applyBorder="1" applyAlignment="1">
      <alignment horizontal="center" vertical="center"/>
    </xf>
    <xf numFmtId="0" fontId="6" fillId="0" borderId="0" xfId="0" applyFont="1" applyAlignment="1">
      <alignment horizontal="center"/>
    </xf>
    <xf numFmtId="0" fontId="7" fillId="11"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2" name="Imagen 2">
          <a:extLst>
            <a:ext uri="{FF2B5EF4-FFF2-40B4-BE49-F238E27FC236}">
              <a16:creationId xmlns:a16="http://schemas.microsoft.com/office/drawing/2014/main" id="{CA420A43-31DD-0841-BBB1-ADA9688E33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775" y="28575"/>
          <a:ext cx="2438012"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48081-CE19-194C-A1E2-9B61A9757FAE}">
  <sheetPr>
    <pageSetUpPr fitToPage="1"/>
  </sheetPr>
  <dimension ref="A1:AB53"/>
  <sheetViews>
    <sheetView tabSelected="1" topLeftCell="A24" zoomScale="75" workbookViewId="0">
      <selection activeCell="T43" sqref="T43"/>
    </sheetView>
  </sheetViews>
  <sheetFormatPr baseColWidth="10" defaultColWidth="11.5" defaultRowHeight="13" x14ac:dyDescent="0.15"/>
  <cols>
    <col min="1" max="1" width="12.6640625" style="2" customWidth="1"/>
    <col min="2" max="2" width="14.33203125" style="2" customWidth="1"/>
    <col min="3" max="4" width="20.6640625" style="2" customWidth="1"/>
    <col min="5" max="5" width="20.6640625" style="28" customWidth="1"/>
    <col min="6" max="6" width="13.6640625" style="2" customWidth="1"/>
    <col min="7" max="7" width="14.5" style="2" customWidth="1"/>
    <col min="8" max="8" width="13" style="2" customWidth="1"/>
    <col min="9" max="9" width="12.5" style="2" customWidth="1"/>
    <col min="10" max="10" width="14.33203125" style="2" customWidth="1"/>
    <col min="11" max="11" width="6.83203125" style="38" customWidth="1"/>
    <col min="12" max="12" width="7.1640625" style="2" customWidth="1"/>
    <col min="13" max="16" width="5.6640625" style="2" customWidth="1"/>
    <col min="17" max="17" width="11.1640625" style="2" bestFit="1" customWidth="1"/>
    <col min="18" max="21" width="5.6640625" style="2" customWidth="1"/>
    <col min="22" max="22" width="11.1640625" style="2" bestFit="1" customWidth="1"/>
    <col min="23" max="26" width="5.6640625" style="2" customWidth="1"/>
    <col min="27" max="27" width="11.1640625" style="2" bestFit="1" customWidth="1"/>
    <col min="28" max="28" width="21" style="2" bestFit="1" customWidth="1"/>
    <col min="29" max="29" width="1.1640625" style="2" customWidth="1"/>
    <col min="30" max="16384" width="11.5" style="2"/>
  </cols>
  <sheetData>
    <row r="1" spans="1:28" ht="15" customHeight="1" x14ac:dyDescent="0.15">
      <c r="A1" s="1"/>
      <c r="B1" s="43" t="s">
        <v>0</v>
      </c>
      <c r="C1" s="43"/>
      <c r="D1" s="43"/>
      <c r="E1" s="43"/>
      <c r="F1" s="43"/>
      <c r="G1" s="43"/>
      <c r="H1" s="43"/>
      <c r="I1" s="43"/>
      <c r="J1" s="43"/>
      <c r="K1" s="43"/>
      <c r="L1" s="43"/>
      <c r="M1" s="43"/>
      <c r="N1" s="43"/>
      <c r="O1" s="43"/>
      <c r="P1" s="43"/>
      <c r="Q1" s="43"/>
      <c r="R1" s="43"/>
      <c r="S1" s="43"/>
      <c r="T1" s="43"/>
      <c r="U1" s="43"/>
      <c r="V1" s="43"/>
      <c r="W1" s="43"/>
      <c r="X1" s="43"/>
      <c r="Y1" s="43"/>
      <c r="Z1" s="43"/>
      <c r="AA1" s="43"/>
      <c r="AB1" s="43"/>
    </row>
    <row r="2" spans="1:28" ht="18" customHeight="1" x14ac:dyDescent="0.15">
      <c r="A2" s="1"/>
      <c r="B2" s="43"/>
      <c r="C2" s="43"/>
      <c r="D2" s="43"/>
      <c r="E2" s="43"/>
      <c r="F2" s="43"/>
      <c r="G2" s="43"/>
      <c r="H2" s="43"/>
      <c r="I2" s="43"/>
      <c r="J2" s="43"/>
      <c r="K2" s="43"/>
      <c r="L2" s="43"/>
      <c r="M2" s="43"/>
      <c r="N2" s="43"/>
      <c r="O2" s="43"/>
      <c r="P2" s="43"/>
      <c r="Q2" s="43"/>
      <c r="R2" s="43"/>
      <c r="S2" s="43"/>
      <c r="T2" s="43"/>
      <c r="U2" s="43"/>
      <c r="V2" s="43"/>
      <c r="W2" s="43"/>
      <c r="X2" s="43"/>
      <c r="Y2" s="43"/>
      <c r="Z2" s="43"/>
      <c r="AA2" s="43"/>
      <c r="AB2" s="43"/>
    </row>
    <row r="3" spans="1:28" ht="12.75" customHeight="1" x14ac:dyDescent="0.15">
      <c r="A3" s="1"/>
      <c r="B3" s="43"/>
      <c r="C3" s="43"/>
      <c r="D3" s="43"/>
      <c r="E3" s="43"/>
      <c r="F3" s="43"/>
      <c r="G3" s="43"/>
      <c r="H3" s="43"/>
      <c r="I3" s="43"/>
      <c r="J3" s="43"/>
      <c r="K3" s="43"/>
      <c r="L3" s="43"/>
      <c r="M3" s="43"/>
      <c r="N3" s="43"/>
      <c r="O3" s="43"/>
      <c r="P3" s="43"/>
      <c r="Q3" s="43"/>
      <c r="R3" s="43"/>
      <c r="S3" s="43"/>
      <c r="T3" s="43"/>
      <c r="U3" s="43"/>
      <c r="V3" s="43"/>
      <c r="W3" s="43"/>
      <c r="X3" s="43"/>
      <c r="Y3" s="43"/>
      <c r="Z3" s="43"/>
      <c r="AA3" s="43"/>
      <c r="AB3" s="43"/>
    </row>
    <row r="4" spans="1:28" x14ac:dyDescent="0.15">
      <c r="A4" s="1"/>
      <c r="B4" s="43"/>
      <c r="C4" s="43"/>
      <c r="D4" s="43"/>
      <c r="E4" s="43"/>
      <c r="F4" s="43"/>
      <c r="G4" s="43"/>
      <c r="H4" s="43"/>
      <c r="I4" s="43"/>
      <c r="J4" s="43"/>
      <c r="K4" s="43"/>
      <c r="L4" s="43"/>
      <c r="M4" s="43"/>
      <c r="N4" s="43"/>
      <c r="O4" s="43"/>
      <c r="P4" s="43"/>
      <c r="Q4" s="43"/>
      <c r="R4" s="43"/>
      <c r="S4" s="43"/>
      <c r="T4" s="43"/>
      <c r="U4" s="43"/>
      <c r="V4" s="43"/>
      <c r="W4" s="43"/>
      <c r="X4" s="43"/>
      <c r="Y4" s="43"/>
      <c r="Z4" s="43"/>
      <c r="AA4" s="43"/>
      <c r="AB4" s="43"/>
    </row>
    <row r="5" spans="1:28" s="7" customFormat="1" ht="18" customHeight="1" x14ac:dyDescent="0.15">
      <c r="A5" s="3"/>
      <c r="B5" s="44" t="s">
        <v>1</v>
      </c>
      <c r="C5" s="44"/>
      <c r="D5" s="45" t="s">
        <v>2</v>
      </c>
      <c r="E5" s="46"/>
      <c r="F5" s="46"/>
      <c r="G5" s="46"/>
      <c r="H5" s="46"/>
      <c r="I5" s="46"/>
      <c r="J5" s="46"/>
      <c r="K5" s="6" t="s">
        <v>3</v>
      </c>
      <c r="L5" s="3"/>
      <c r="M5" s="47" t="s">
        <v>4</v>
      </c>
      <c r="N5" s="47"/>
      <c r="O5" s="47"/>
      <c r="P5" s="47"/>
      <c r="Q5" s="47"/>
      <c r="R5" s="47"/>
      <c r="S5" s="47"/>
      <c r="T5" s="47"/>
      <c r="U5" s="47"/>
      <c r="V5" s="47"/>
      <c r="W5" s="47"/>
      <c r="X5" s="47"/>
      <c r="Y5" s="47"/>
      <c r="Z5" s="47"/>
      <c r="AA5" s="47"/>
      <c r="AB5" s="47"/>
    </row>
    <row r="6" spans="1:28" s="7" customFormat="1" ht="15" x14ac:dyDescent="0.15">
      <c r="A6" s="3"/>
      <c r="B6" s="48" t="s">
        <v>5</v>
      </c>
      <c r="C6" s="49"/>
      <c r="D6" s="45" t="s">
        <v>6</v>
      </c>
      <c r="E6" s="46"/>
      <c r="F6" s="46"/>
      <c r="G6" s="46"/>
      <c r="H6" s="46"/>
      <c r="I6" s="46"/>
      <c r="J6" s="46"/>
      <c r="K6" s="6" t="s">
        <v>3</v>
      </c>
      <c r="L6" s="3"/>
      <c r="M6" s="50" t="s">
        <v>7</v>
      </c>
      <c r="N6" s="50"/>
      <c r="O6" s="51" t="s">
        <v>8</v>
      </c>
      <c r="P6" s="52"/>
      <c r="Q6" s="52"/>
      <c r="R6" s="52"/>
      <c r="S6" s="52"/>
      <c r="T6" s="52"/>
      <c r="U6" s="52"/>
      <c r="V6" s="52"/>
      <c r="W6" s="52"/>
      <c r="X6" s="52"/>
      <c r="Y6" s="52"/>
      <c r="Z6" s="52"/>
      <c r="AA6" s="52"/>
      <c r="AB6" s="52"/>
    </row>
    <row r="7" spans="1:28" s="7" customFormat="1" ht="75" customHeight="1" x14ac:dyDescent="0.15">
      <c r="A7" s="3"/>
      <c r="B7" s="72" t="s">
        <v>9</v>
      </c>
      <c r="C7" s="73"/>
      <c r="D7" s="45" t="s">
        <v>173</v>
      </c>
      <c r="E7" s="46"/>
      <c r="F7" s="46"/>
      <c r="G7" s="46"/>
      <c r="H7" s="46"/>
      <c r="I7" s="46"/>
      <c r="J7" s="46"/>
      <c r="K7" s="6" t="s">
        <v>3</v>
      </c>
      <c r="L7" s="3"/>
      <c r="M7" s="50" t="s">
        <v>10</v>
      </c>
      <c r="N7" s="50"/>
      <c r="O7" s="53" t="s">
        <v>11</v>
      </c>
      <c r="P7" s="54"/>
      <c r="Q7" s="54"/>
      <c r="R7" s="54"/>
      <c r="S7" s="54"/>
      <c r="T7" s="54"/>
      <c r="U7" s="54"/>
      <c r="V7" s="54"/>
      <c r="W7" s="54"/>
      <c r="X7" s="54"/>
      <c r="Y7" s="54"/>
      <c r="Z7" s="54"/>
      <c r="AA7" s="54"/>
      <c r="AB7" s="54"/>
    </row>
    <row r="8" spans="1:28" s="7" customFormat="1" ht="12" x14ac:dyDescent="0.15">
      <c r="A8" s="3"/>
      <c r="B8" s="3"/>
      <c r="C8" s="3"/>
      <c r="D8" s="3"/>
      <c r="E8" s="8"/>
      <c r="F8" s="3"/>
      <c r="G8" s="3"/>
      <c r="H8" s="3"/>
      <c r="I8" s="3"/>
      <c r="J8" s="3"/>
      <c r="K8" s="9"/>
      <c r="L8" s="3"/>
      <c r="M8" s="3"/>
      <c r="N8" s="3"/>
      <c r="O8" s="3"/>
      <c r="P8" s="3"/>
      <c r="Q8" s="3"/>
      <c r="R8" s="3"/>
      <c r="S8" s="3"/>
      <c r="T8" s="3"/>
      <c r="U8" s="3"/>
      <c r="V8" s="3"/>
      <c r="W8" s="3"/>
      <c r="X8" s="3"/>
      <c r="Y8" s="3"/>
      <c r="Z8" s="3"/>
      <c r="AA8" s="3"/>
      <c r="AB8" s="3"/>
    </row>
    <row r="9" spans="1:28" s="7" customFormat="1" ht="16.5" customHeight="1" x14ac:dyDescent="0.15">
      <c r="A9" s="3"/>
      <c r="B9" s="55" t="s">
        <v>12</v>
      </c>
      <c r="C9" s="55"/>
      <c r="D9" s="55"/>
      <c r="E9" s="55"/>
      <c r="F9" s="55"/>
      <c r="G9" s="55"/>
      <c r="H9" s="55"/>
      <c r="I9" s="55"/>
      <c r="J9" s="55"/>
      <c r="K9" s="55"/>
      <c r="L9" s="55"/>
      <c r="M9" s="56" t="s">
        <v>13</v>
      </c>
      <c r="N9" s="56"/>
      <c r="O9" s="56"/>
      <c r="P9" s="56"/>
      <c r="Q9" s="56"/>
      <c r="R9" s="57" t="s">
        <v>14</v>
      </c>
      <c r="S9" s="57"/>
      <c r="T9" s="57"/>
      <c r="U9" s="57"/>
      <c r="V9" s="57"/>
      <c r="W9" s="58" t="s">
        <v>15</v>
      </c>
      <c r="X9" s="58"/>
      <c r="Y9" s="58"/>
      <c r="Z9" s="58"/>
      <c r="AA9" s="58"/>
      <c r="AB9" s="59" t="s">
        <v>16</v>
      </c>
    </row>
    <row r="10" spans="1:28" s="11" customFormat="1" ht="13.5" customHeight="1" x14ac:dyDescent="0.15">
      <c r="A10" s="10"/>
      <c r="B10" s="60" t="s">
        <v>17</v>
      </c>
      <c r="C10" s="65" t="s">
        <v>18</v>
      </c>
      <c r="D10" s="65" t="s">
        <v>19</v>
      </c>
      <c r="E10" s="65" t="s">
        <v>20</v>
      </c>
      <c r="F10" s="60" t="s">
        <v>21</v>
      </c>
      <c r="G10" s="65" t="s">
        <v>22</v>
      </c>
      <c r="H10" s="65" t="s">
        <v>23</v>
      </c>
      <c r="I10" s="60" t="s">
        <v>24</v>
      </c>
      <c r="J10" s="60" t="s">
        <v>25</v>
      </c>
      <c r="K10" s="62" t="s">
        <v>26</v>
      </c>
      <c r="L10" s="63"/>
      <c r="M10" s="64" t="s">
        <v>27</v>
      </c>
      <c r="N10" s="64" t="s">
        <v>28</v>
      </c>
      <c r="O10" s="64" t="s">
        <v>29</v>
      </c>
      <c r="P10" s="64" t="s">
        <v>30</v>
      </c>
      <c r="Q10" s="64" t="s">
        <v>31</v>
      </c>
      <c r="R10" s="74" t="s">
        <v>27</v>
      </c>
      <c r="S10" s="74" t="s">
        <v>28</v>
      </c>
      <c r="T10" s="74" t="s">
        <v>29</v>
      </c>
      <c r="U10" s="74" t="s">
        <v>30</v>
      </c>
      <c r="V10" s="74" t="s">
        <v>31</v>
      </c>
      <c r="W10" s="76" t="s">
        <v>27</v>
      </c>
      <c r="X10" s="76" t="s">
        <v>28</v>
      </c>
      <c r="Y10" s="76" t="s">
        <v>29</v>
      </c>
      <c r="Z10" s="76" t="s">
        <v>30</v>
      </c>
      <c r="AA10" s="78" t="s">
        <v>32</v>
      </c>
      <c r="AB10" s="59"/>
    </row>
    <row r="11" spans="1:28" s="11" customFormat="1" ht="13.5" customHeight="1" x14ac:dyDescent="0.15">
      <c r="A11" s="10"/>
      <c r="B11" s="61"/>
      <c r="C11" s="66"/>
      <c r="D11" s="66"/>
      <c r="E11" s="66"/>
      <c r="F11" s="66"/>
      <c r="G11" s="66"/>
      <c r="H11" s="66"/>
      <c r="I11" s="61"/>
      <c r="J11" s="61"/>
      <c r="K11" s="12" t="s">
        <v>33</v>
      </c>
      <c r="L11" s="12" t="s">
        <v>34</v>
      </c>
      <c r="M11" s="64"/>
      <c r="N11" s="64"/>
      <c r="O11" s="64"/>
      <c r="P11" s="64"/>
      <c r="Q11" s="81"/>
      <c r="R11" s="74"/>
      <c r="S11" s="74"/>
      <c r="T11" s="74"/>
      <c r="U11" s="74"/>
      <c r="V11" s="75"/>
      <c r="W11" s="77"/>
      <c r="X11" s="77"/>
      <c r="Y11" s="77"/>
      <c r="Z11" s="77"/>
      <c r="AA11" s="79"/>
      <c r="AB11" s="59"/>
    </row>
    <row r="12" spans="1:28" s="21" customFormat="1" ht="120" x14ac:dyDescent="0.2">
      <c r="A12" s="13"/>
      <c r="B12" s="14" t="s">
        <v>35</v>
      </c>
      <c r="C12" s="15" t="s">
        <v>36</v>
      </c>
      <c r="D12" s="14" t="s">
        <v>37</v>
      </c>
      <c r="E12" s="14" t="s">
        <v>38</v>
      </c>
      <c r="F12" s="14" t="s">
        <v>39</v>
      </c>
      <c r="G12" s="14" t="s">
        <v>40</v>
      </c>
      <c r="H12" s="14" t="s">
        <v>41</v>
      </c>
      <c r="I12" s="14" t="s">
        <v>42</v>
      </c>
      <c r="J12" s="14" t="s">
        <v>43</v>
      </c>
      <c r="K12" s="5">
        <v>2</v>
      </c>
      <c r="L12" s="5">
        <v>2022</v>
      </c>
      <c r="M12" s="16">
        <v>0</v>
      </c>
      <c r="N12" s="16">
        <v>0</v>
      </c>
      <c r="O12" s="16">
        <v>0</v>
      </c>
      <c r="P12" s="16">
        <v>3</v>
      </c>
      <c r="Q12" s="17">
        <f>SUM(M12:P12)</f>
        <v>3</v>
      </c>
      <c r="R12" s="41">
        <v>0</v>
      </c>
      <c r="S12" s="18">
        <v>0</v>
      </c>
      <c r="T12" s="18"/>
      <c r="U12" s="18"/>
      <c r="V12" s="19">
        <f>SUM(R12:U12)</f>
        <v>0</v>
      </c>
      <c r="W12" s="20">
        <f>M12-R12</f>
        <v>0</v>
      </c>
      <c r="X12" s="20">
        <f t="shared" ref="X12:Z27" si="0">N12-S12</f>
        <v>0</v>
      </c>
      <c r="Y12" s="20">
        <f t="shared" si="0"/>
        <v>0</v>
      </c>
      <c r="Z12" s="20">
        <f>P12-U12</f>
        <v>3</v>
      </c>
      <c r="AA12" s="20">
        <f>SUM(W12:Z12)</f>
        <v>3</v>
      </c>
      <c r="AB12" s="14"/>
    </row>
    <row r="13" spans="1:28" ht="150" x14ac:dyDescent="0.15">
      <c r="A13" s="1"/>
      <c r="B13" s="14" t="s">
        <v>44</v>
      </c>
      <c r="C13" s="15" t="s">
        <v>45</v>
      </c>
      <c r="D13" s="15" t="s">
        <v>46</v>
      </c>
      <c r="E13" s="14" t="s">
        <v>47</v>
      </c>
      <c r="F13" s="14" t="s">
        <v>48</v>
      </c>
      <c r="G13" s="14" t="s">
        <v>40</v>
      </c>
      <c r="H13" s="14" t="s">
        <v>49</v>
      </c>
      <c r="I13" s="14" t="s">
        <v>42</v>
      </c>
      <c r="J13" s="14" t="s">
        <v>43</v>
      </c>
      <c r="K13" s="5">
        <v>0</v>
      </c>
      <c r="L13" s="5">
        <v>2022</v>
      </c>
      <c r="M13" s="16">
        <v>0</v>
      </c>
      <c r="N13" s="16">
        <v>0</v>
      </c>
      <c r="O13" s="16">
        <v>0</v>
      </c>
      <c r="P13" s="16">
        <v>100</v>
      </c>
      <c r="Q13" s="17">
        <f>SUM(M13:P13)</f>
        <v>100</v>
      </c>
      <c r="R13" s="41">
        <v>0</v>
      </c>
      <c r="S13" s="18">
        <v>0</v>
      </c>
      <c r="T13" s="18"/>
      <c r="U13" s="18"/>
      <c r="V13" s="19">
        <f>SUM(R13:U13)</f>
        <v>0</v>
      </c>
      <c r="W13" s="20">
        <f>M13-R13</f>
        <v>0</v>
      </c>
      <c r="X13" s="20">
        <f t="shared" si="0"/>
        <v>0</v>
      </c>
      <c r="Y13" s="20">
        <f t="shared" si="0"/>
        <v>0</v>
      </c>
      <c r="Z13" s="20">
        <f t="shared" si="0"/>
        <v>100</v>
      </c>
      <c r="AA13" s="20">
        <f>SUM(W13:Z13)</f>
        <v>100</v>
      </c>
      <c r="AB13" s="14"/>
    </row>
    <row r="14" spans="1:28" ht="120" x14ac:dyDescent="0.15">
      <c r="A14" s="1"/>
      <c r="B14" s="22" t="s">
        <v>50</v>
      </c>
      <c r="C14" s="15" t="s">
        <v>51</v>
      </c>
      <c r="D14" s="15" t="s">
        <v>52</v>
      </c>
      <c r="E14" s="14" t="s">
        <v>53</v>
      </c>
      <c r="F14" s="14" t="s">
        <v>48</v>
      </c>
      <c r="G14" s="14" t="s">
        <v>40</v>
      </c>
      <c r="H14" s="14" t="s">
        <v>49</v>
      </c>
      <c r="I14" s="14" t="s">
        <v>54</v>
      </c>
      <c r="J14" s="14" t="s">
        <v>43</v>
      </c>
      <c r="K14" s="5">
        <v>0</v>
      </c>
      <c r="L14" s="5">
        <v>2022</v>
      </c>
      <c r="M14" s="16">
        <v>7</v>
      </c>
      <c r="N14" s="16">
        <v>28</v>
      </c>
      <c r="O14" s="16">
        <v>38</v>
      </c>
      <c r="P14" s="16">
        <v>27</v>
      </c>
      <c r="Q14" s="17">
        <f t="shared" ref="Q14:Q32" si="1">SUM(M14:P14)</f>
        <v>100</v>
      </c>
      <c r="R14" s="41">
        <f>(R15+R16+R17+R18)/4</f>
        <v>9.25</v>
      </c>
      <c r="S14" s="41">
        <f>(S15+S16+S17+S18)/4</f>
        <v>27.75</v>
      </c>
      <c r="T14" s="18"/>
      <c r="U14" s="18"/>
      <c r="V14" s="19">
        <f t="shared" ref="V14:V32" si="2">SUM(R14:U14)</f>
        <v>37</v>
      </c>
      <c r="W14" s="20">
        <f t="shared" ref="W14:Z32" si="3">M14-R14</f>
        <v>-2.25</v>
      </c>
      <c r="X14" s="20">
        <f t="shared" si="0"/>
        <v>0.25</v>
      </c>
      <c r="Y14" s="20">
        <f t="shared" si="0"/>
        <v>38</v>
      </c>
      <c r="Z14" s="20">
        <f t="shared" si="0"/>
        <v>27</v>
      </c>
      <c r="AA14" s="20">
        <f t="shared" ref="AA14:AA32" si="4">SUM(W14:Z14)</f>
        <v>63</v>
      </c>
      <c r="AB14" s="14" t="s">
        <v>103</v>
      </c>
    </row>
    <row r="15" spans="1:28" ht="135" x14ac:dyDescent="0.15">
      <c r="A15" s="1"/>
      <c r="B15" s="22" t="s">
        <v>55</v>
      </c>
      <c r="C15" s="15" t="s">
        <v>56</v>
      </c>
      <c r="D15" s="15" t="s">
        <v>57</v>
      </c>
      <c r="E15" s="23" t="s">
        <v>58</v>
      </c>
      <c r="F15" s="14" t="s">
        <v>48</v>
      </c>
      <c r="G15" s="14" t="s">
        <v>59</v>
      </c>
      <c r="H15" s="14" t="s">
        <v>49</v>
      </c>
      <c r="I15" s="14" t="s">
        <v>60</v>
      </c>
      <c r="J15" s="14" t="s">
        <v>43</v>
      </c>
      <c r="K15" s="5">
        <v>80</v>
      </c>
      <c r="L15" s="5">
        <v>2022</v>
      </c>
      <c r="M15" s="16">
        <v>20</v>
      </c>
      <c r="N15" s="16">
        <v>30</v>
      </c>
      <c r="O15" s="16">
        <v>30</v>
      </c>
      <c r="P15" s="16">
        <v>20</v>
      </c>
      <c r="Q15" s="17">
        <f t="shared" si="1"/>
        <v>100</v>
      </c>
      <c r="R15" s="41">
        <v>25</v>
      </c>
      <c r="S15" s="18">
        <v>30</v>
      </c>
      <c r="T15" s="18"/>
      <c r="U15" s="18"/>
      <c r="V15" s="19">
        <f t="shared" si="2"/>
        <v>55</v>
      </c>
      <c r="W15" s="20">
        <f t="shared" si="3"/>
        <v>-5</v>
      </c>
      <c r="X15" s="20">
        <f t="shared" si="0"/>
        <v>0</v>
      </c>
      <c r="Y15" s="20">
        <f t="shared" si="0"/>
        <v>30</v>
      </c>
      <c r="Z15" s="20">
        <f t="shared" si="0"/>
        <v>20</v>
      </c>
      <c r="AA15" s="20">
        <f t="shared" si="4"/>
        <v>45</v>
      </c>
      <c r="AB15" s="14" t="s">
        <v>61</v>
      </c>
    </row>
    <row r="16" spans="1:28" ht="105" x14ac:dyDescent="0.15">
      <c r="A16" s="1"/>
      <c r="B16" s="22" t="s">
        <v>62</v>
      </c>
      <c r="C16" s="15" t="s">
        <v>63</v>
      </c>
      <c r="D16" s="15" t="s">
        <v>64</v>
      </c>
      <c r="E16" s="23" t="s">
        <v>65</v>
      </c>
      <c r="F16" s="14" t="s">
        <v>48</v>
      </c>
      <c r="G16" s="14" t="s">
        <v>59</v>
      </c>
      <c r="H16" s="14" t="s">
        <v>49</v>
      </c>
      <c r="I16" s="14" t="s">
        <v>60</v>
      </c>
      <c r="J16" s="14" t="s">
        <v>43</v>
      </c>
      <c r="K16" s="5">
        <v>30</v>
      </c>
      <c r="L16" s="5">
        <v>2022</v>
      </c>
      <c r="M16" s="16">
        <v>10</v>
      </c>
      <c r="N16" s="16">
        <v>40</v>
      </c>
      <c r="O16" s="16">
        <v>50</v>
      </c>
      <c r="P16" s="16">
        <v>0</v>
      </c>
      <c r="Q16" s="17">
        <f t="shared" si="1"/>
        <v>100</v>
      </c>
      <c r="R16" s="41">
        <v>12</v>
      </c>
      <c r="S16" s="18">
        <v>41</v>
      </c>
      <c r="T16" s="18"/>
      <c r="U16" s="18"/>
      <c r="V16" s="19">
        <f t="shared" si="2"/>
        <v>53</v>
      </c>
      <c r="W16" s="20">
        <f t="shared" si="3"/>
        <v>-2</v>
      </c>
      <c r="X16" s="20">
        <f t="shared" si="0"/>
        <v>-1</v>
      </c>
      <c r="Y16" s="20">
        <f t="shared" si="0"/>
        <v>50</v>
      </c>
      <c r="Z16" s="20">
        <f t="shared" si="0"/>
        <v>0</v>
      </c>
      <c r="AA16" s="20">
        <f t="shared" si="4"/>
        <v>47</v>
      </c>
      <c r="AB16" s="14" t="s">
        <v>66</v>
      </c>
    </row>
    <row r="17" spans="1:28" ht="120" x14ac:dyDescent="0.15">
      <c r="A17" s="1"/>
      <c r="B17" s="22" t="s">
        <v>67</v>
      </c>
      <c r="C17" s="15" t="s">
        <v>68</v>
      </c>
      <c r="D17" s="24" t="s">
        <v>69</v>
      </c>
      <c r="E17" s="14" t="s">
        <v>70</v>
      </c>
      <c r="F17" s="14" t="s">
        <v>48</v>
      </c>
      <c r="G17" s="14" t="s">
        <v>59</v>
      </c>
      <c r="H17" s="14" t="s">
        <v>49</v>
      </c>
      <c r="I17" s="14" t="s">
        <v>60</v>
      </c>
      <c r="J17" s="14" t="s">
        <v>43</v>
      </c>
      <c r="K17" s="5">
        <v>0</v>
      </c>
      <c r="L17" s="5">
        <v>2022</v>
      </c>
      <c r="M17" s="16">
        <v>0</v>
      </c>
      <c r="N17" s="16">
        <v>10</v>
      </c>
      <c r="O17" s="16">
        <v>40</v>
      </c>
      <c r="P17" s="16">
        <v>50</v>
      </c>
      <c r="Q17" s="17">
        <f t="shared" si="1"/>
        <v>100</v>
      </c>
      <c r="R17" s="41">
        <v>0</v>
      </c>
      <c r="S17" s="18">
        <v>10</v>
      </c>
      <c r="T17" s="18"/>
      <c r="U17" s="18"/>
      <c r="V17" s="19">
        <f t="shared" si="2"/>
        <v>10</v>
      </c>
      <c r="W17" s="20">
        <f t="shared" si="3"/>
        <v>0</v>
      </c>
      <c r="X17" s="20">
        <f t="shared" si="0"/>
        <v>0</v>
      </c>
      <c r="Y17" s="20">
        <f t="shared" si="0"/>
        <v>40</v>
      </c>
      <c r="Z17" s="20">
        <f t="shared" si="0"/>
        <v>50</v>
      </c>
      <c r="AA17" s="20">
        <f t="shared" si="4"/>
        <v>90</v>
      </c>
      <c r="AB17" s="14" t="s">
        <v>176</v>
      </c>
    </row>
    <row r="18" spans="1:28" ht="150" x14ac:dyDescent="0.15">
      <c r="A18" s="1"/>
      <c r="B18" s="22" t="s">
        <v>71</v>
      </c>
      <c r="C18" s="15" t="s">
        <v>72</v>
      </c>
      <c r="D18" s="15" t="s">
        <v>73</v>
      </c>
      <c r="E18" s="23" t="s">
        <v>74</v>
      </c>
      <c r="F18" s="14" t="s">
        <v>48</v>
      </c>
      <c r="G18" s="14" t="s">
        <v>59</v>
      </c>
      <c r="H18" s="14" t="s">
        <v>49</v>
      </c>
      <c r="I18" s="14" t="s">
        <v>60</v>
      </c>
      <c r="J18" s="14" t="s">
        <v>43</v>
      </c>
      <c r="K18" s="5">
        <v>0</v>
      </c>
      <c r="L18" s="5">
        <v>2022</v>
      </c>
      <c r="M18" s="16">
        <v>0</v>
      </c>
      <c r="N18" s="16">
        <v>30</v>
      </c>
      <c r="O18" s="16">
        <v>30</v>
      </c>
      <c r="P18" s="16">
        <v>40</v>
      </c>
      <c r="Q18" s="17">
        <f t="shared" si="1"/>
        <v>100</v>
      </c>
      <c r="R18" s="41">
        <v>0</v>
      </c>
      <c r="S18" s="18">
        <v>30</v>
      </c>
      <c r="T18" s="18"/>
      <c r="U18" s="18"/>
      <c r="V18" s="19">
        <f t="shared" si="2"/>
        <v>30</v>
      </c>
      <c r="W18" s="20">
        <f t="shared" si="3"/>
        <v>0</v>
      </c>
      <c r="X18" s="20">
        <f t="shared" si="0"/>
        <v>0</v>
      </c>
      <c r="Y18" s="20">
        <f t="shared" si="0"/>
        <v>30</v>
      </c>
      <c r="Z18" s="20">
        <f t="shared" si="0"/>
        <v>40</v>
      </c>
      <c r="AA18" s="20">
        <f t="shared" si="4"/>
        <v>70</v>
      </c>
      <c r="AB18" s="14" t="s">
        <v>174</v>
      </c>
    </row>
    <row r="19" spans="1:28" ht="150" x14ac:dyDescent="0.15">
      <c r="A19" s="1"/>
      <c r="B19" s="22" t="s">
        <v>75</v>
      </c>
      <c r="C19" s="15" t="s">
        <v>76</v>
      </c>
      <c r="D19" s="15" t="s">
        <v>77</v>
      </c>
      <c r="E19" s="14" t="s">
        <v>78</v>
      </c>
      <c r="F19" s="14" t="s">
        <v>48</v>
      </c>
      <c r="G19" s="14" t="s">
        <v>40</v>
      </c>
      <c r="H19" s="14" t="s">
        <v>49</v>
      </c>
      <c r="I19" s="14" t="s">
        <v>54</v>
      </c>
      <c r="J19" s="14" t="s">
        <v>43</v>
      </c>
      <c r="K19" s="5">
        <v>0</v>
      </c>
      <c r="L19" s="5">
        <v>2022</v>
      </c>
      <c r="M19" s="16">
        <v>20</v>
      </c>
      <c r="N19" s="16">
        <v>30</v>
      </c>
      <c r="O19" s="16">
        <v>25</v>
      </c>
      <c r="P19" s="16">
        <v>25</v>
      </c>
      <c r="Q19" s="17">
        <f t="shared" si="1"/>
        <v>100</v>
      </c>
      <c r="R19" s="41">
        <f>(R20+R21+R22)/3</f>
        <v>20.666666666666668</v>
      </c>
      <c r="S19" s="41">
        <f>(S20+S21+S22)/3</f>
        <v>29.666666666666668</v>
      </c>
      <c r="T19" s="18"/>
      <c r="U19" s="18"/>
      <c r="V19" s="19">
        <f t="shared" si="2"/>
        <v>50.333333333333336</v>
      </c>
      <c r="W19" s="20">
        <f t="shared" si="3"/>
        <v>-0.66666666666666785</v>
      </c>
      <c r="X19" s="20">
        <f t="shared" si="0"/>
        <v>0.33333333333333215</v>
      </c>
      <c r="Y19" s="20">
        <f t="shared" si="0"/>
        <v>25</v>
      </c>
      <c r="Z19" s="20">
        <f t="shared" si="0"/>
        <v>25</v>
      </c>
      <c r="AA19" s="20">
        <f t="shared" si="4"/>
        <v>49.666666666666664</v>
      </c>
      <c r="AB19" s="14" t="s">
        <v>103</v>
      </c>
    </row>
    <row r="20" spans="1:28" ht="105" x14ac:dyDescent="0.15">
      <c r="A20" s="1"/>
      <c r="B20" s="22" t="s">
        <v>79</v>
      </c>
      <c r="C20" s="15" t="s">
        <v>80</v>
      </c>
      <c r="D20" s="15" t="s">
        <v>81</v>
      </c>
      <c r="E20" s="23" t="s">
        <v>82</v>
      </c>
      <c r="F20" s="14" t="s">
        <v>48</v>
      </c>
      <c r="G20" s="14" t="s">
        <v>59</v>
      </c>
      <c r="H20" s="14" t="s">
        <v>49</v>
      </c>
      <c r="I20" s="14" t="s">
        <v>60</v>
      </c>
      <c r="J20" s="14" t="s">
        <v>43</v>
      </c>
      <c r="K20" s="5">
        <v>90</v>
      </c>
      <c r="L20" s="5">
        <v>2022</v>
      </c>
      <c r="M20" s="16">
        <v>25</v>
      </c>
      <c r="N20" s="16">
        <v>25</v>
      </c>
      <c r="O20" s="16">
        <v>25</v>
      </c>
      <c r="P20" s="16">
        <v>25</v>
      </c>
      <c r="Q20" s="17">
        <f t="shared" si="1"/>
        <v>100</v>
      </c>
      <c r="R20" s="41">
        <v>25</v>
      </c>
      <c r="S20" s="18">
        <v>26</v>
      </c>
      <c r="T20" s="18"/>
      <c r="U20" s="18"/>
      <c r="V20" s="19">
        <f t="shared" si="2"/>
        <v>51</v>
      </c>
      <c r="W20" s="20">
        <f t="shared" si="3"/>
        <v>0</v>
      </c>
      <c r="X20" s="20">
        <f t="shared" si="0"/>
        <v>-1</v>
      </c>
      <c r="Y20" s="20">
        <f t="shared" si="0"/>
        <v>25</v>
      </c>
      <c r="Z20" s="20">
        <f t="shared" si="0"/>
        <v>25</v>
      </c>
      <c r="AA20" s="20">
        <f t="shared" si="4"/>
        <v>49</v>
      </c>
      <c r="AB20" s="14" t="s">
        <v>61</v>
      </c>
    </row>
    <row r="21" spans="1:28" ht="120" x14ac:dyDescent="0.15">
      <c r="A21" s="1"/>
      <c r="B21" s="22" t="s">
        <v>83</v>
      </c>
      <c r="C21" s="15" t="s">
        <v>84</v>
      </c>
      <c r="D21" s="15" t="s">
        <v>85</v>
      </c>
      <c r="E21" s="23" t="s">
        <v>86</v>
      </c>
      <c r="F21" s="14" t="s">
        <v>48</v>
      </c>
      <c r="G21" s="14" t="s">
        <v>59</v>
      </c>
      <c r="H21" s="14" t="s">
        <v>49</v>
      </c>
      <c r="I21" s="14" t="s">
        <v>60</v>
      </c>
      <c r="J21" s="14" t="s">
        <v>43</v>
      </c>
      <c r="K21" s="5">
        <v>90</v>
      </c>
      <c r="L21" s="5">
        <v>2022</v>
      </c>
      <c r="M21" s="16">
        <v>25</v>
      </c>
      <c r="N21" s="16">
        <v>25</v>
      </c>
      <c r="O21" s="16">
        <v>25</v>
      </c>
      <c r="P21" s="16">
        <v>25</v>
      </c>
      <c r="Q21" s="17">
        <f t="shared" si="1"/>
        <v>100</v>
      </c>
      <c r="R21" s="41">
        <v>25</v>
      </c>
      <c r="S21" s="18">
        <v>25</v>
      </c>
      <c r="T21" s="18"/>
      <c r="U21" s="18"/>
      <c r="V21" s="19">
        <f t="shared" si="2"/>
        <v>50</v>
      </c>
      <c r="W21" s="20">
        <f t="shared" si="3"/>
        <v>0</v>
      </c>
      <c r="X21" s="20">
        <f t="shared" si="0"/>
        <v>0</v>
      </c>
      <c r="Y21" s="20">
        <f t="shared" si="0"/>
        <v>25</v>
      </c>
      <c r="Z21" s="20">
        <f t="shared" si="0"/>
        <v>25</v>
      </c>
      <c r="AA21" s="20">
        <f t="shared" si="4"/>
        <v>50</v>
      </c>
      <c r="AB21" s="14" t="s">
        <v>61</v>
      </c>
    </row>
    <row r="22" spans="1:28" ht="120" x14ac:dyDescent="0.15">
      <c r="A22" s="1"/>
      <c r="B22" s="22" t="s">
        <v>87</v>
      </c>
      <c r="C22" s="15" t="s">
        <v>88</v>
      </c>
      <c r="D22" s="15" t="s">
        <v>89</v>
      </c>
      <c r="E22" s="23" t="s">
        <v>90</v>
      </c>
      <c r="F22" s="14" t="s">
        <v>48</v>
      </c>
      <c r="G22" s="14" t="s">
        <v>59</v>
      </c>
      <c r="H22" s="14" t="s">
        <v>49</v>
      </c>
      <c r="I22" s="14" t="s">
        <v>60</v>
      </c>
      <c r="J22" s="14" t="s">
        <v>43</v>
      </c>
      <c r="K22" s="5">
        <v>60</v>
      </c>
      <c r="L22" s="5">
        <v>2022</v>
      </c>
      <c r="M22" s="16">
        <v>10</v>
      </c>
      <c r="N22" s="16">
        <v>40</v>
      </c>
      <c r="O22" s="16">
        <v>25</v>
      </c>
      <c r="P22" s="16">
        <v>25</v>
      </c>
      <c r="Q22" s="17">
        <f t="shared" si="1"/>
        <v>100</v>
      </c>
      <c r="R22" s="41">
        <v>12</v>
      </c>
      <c r="S22" s="18">
        <v>38</v>
      </c>
      <c r="T22" s="18"/>
      <c r="U22" s="18"/>
      <c r="V22" s="19">
        <f t="shared" si="2"/>
        <v>50</v>
      </c>
      <c r="W22" s="20">
        <f t="shared" si="3"/>
        <v>-2</v>
      </c>
      <c r="X22" s="20">
        <f t="shared" si="0"/>
        <v>2</v>
      </c>
      <c r="Y22" s="20">
        <f t="shared" si="0"/>
        <v>25</v>
      </c>
      <c r="Z22" s="20">
        <f t="shared" si="0"/>
        <v>25</v>
      </c>
      <c r="AA22" s="20">
        <f t="shared" si="4"/>
        <v>50</v>
      </c>
      <c r="AB22" s="14" t="s">
        <v>61</v>
      </c>
    </row>
    <row r="23" spans="1:28" s="28" customFormat="1" ht="135" x14ac:dyDescent="0.15">
      <c r="A23" s="25"/>
      <c r="B23" s="22" t="s">
        <v>91</v>
      </c>
      <c r="C23" s="15" t="s">
        <v>92</v>
      </c>
      <c r="D23" s="15" t="s">
        <v>93</v>
      </c>
      <c r="E23" s="23" t="s">
        <v>94</v>
      </c>
      <c r="F23" s="14" t="s">
        <v>48</v>
      </c>
      <c r="G23" s="14" t="s">
        <v>40</v>
      </c>
      <c r="H23" s="14" t="s">
        <v>49</v>
      </c>
      <c r="I23" s="14" t="s">
        <v>54</v>
      </c>
      <c r="J23" s="14" t="s">
        <v>43</v>
      </c>
      <c r="K23" s="4">
        <v>0</v>
      </c>
      <c r="L23" s="5">
        <v>2022</v>
      </c>
      <c r="M23" s="26">
        <v>25</v>
      </c>
      <c r="N23" s="26">
        <v>25</v>
      </c>
      <c r="O23" s="26">
        <v>25</v>
      </c>
      <c r="P23" s="26">
        <v>25</v>
      </c>
      <c r="Q23" s="17">
        <f t="shared" si="1"/>
        <v>100</v>
      </c>
      <c r="R23" s="42">
        <f>(R24+R25+R26+R27+R28+R29)/6</f>
        <v>23.833333333333332</v>
      </c>
      <c r="S23" s="42">
        <f>(S24+S25+S26+S27+S28+S29)/6</f>
        <v>26</v>
      </c>
      <c r="T23" s="27"/>
      <c r="U23" s="27"/>
      <c r="V23" s="19">
        <f t="shared" si="2"/>
        <v>49.833333333333329</v>
      </c>
      <c r="W23" s="20">
        <f t="shared" si="3"/>
        <v>1.1666666666666679</v>
      </c>
      <c r="X23" s="20">
        <f t="shared" si="0"/>
        <v>-1</v>
      </c>
      <c r="Y23" s="20">
        <f t="shared" si="0"/>
        <v>25</v>
      </c>
      <c r="Z23" s="20">
        <f t="shared" si="0"/>
        <v>25</v>
      </c>
      <c r="AA23" s="20">
        <f t="shared" si="4"/>
        <v>50.166666666666671</v>
      </c>
      <c r="AB23" s="14" t="s">
        <v>103</v>
      </c>
    </row>
    <row r="24" spans="1:28" ht="165" customHeight="1" x14ac:dyDescent="0.15">
      <c r="A24" s="1"/>
      <c r="B24" s="22" t="s">
        <v>95</v>
      </c>
      <c r="C24" s="15" t="s">
        <v>96</v>
      </c>
      <c r="D24" s="15" t="s">
        <v>97</v>
      </c>
      <c r="E24" s="23" t="s">
        <v>98</v>
      </c>
      <c r="F24" s="14" t="s">
        <v>48</v>
      </c>
      <c r="G24" s="14" t="s">
        <v>59</v>
      </c>
      <c r="H24" s="14" t="s">
        <v>49</v>
      </c>
      <c r="I24" s="14" t="s">
        <v>60</v>
      </c>
      <c r="J24" s="14" t="s">
        <v>43</v>
      </c>
      <c r="K24" s="5">
        <v>40</v>
      </c>
      <c r="L24" s="5">
        <v>2022</v>
      </c>
      <c r="M24" s="26">
        <v>25</v>
      </c>
      <c r="N24" s="26">
        <v>25</v>
      </c>
      <c r="O24" s="26">
        <v>25</v>
      </c>
      <c r="P24" s="26">
        <v>25</v>
      </c>
      <c r="Q24" s="17">
        <f t="shared" si="1"/>
        <v>100</v>
      </c>
      <c r="R24" s="41">
        <v>28</v>
      </c>
      <c r="S24" s="18">
        <v>23</v>
      </c>
      <c r="T24" s="18"/>
      <c r="U24" s="18"/>
      <c r="V24" s="19">
        <f t="shared" si="2"/>
        <v>51</v>
      </c>
      <c r="W24" s="20">
        <f t="shared" si="3"/>
        <v>-3</v>
      </c>
      <c r="X24" s="20">
        <f t="shared" si="0"/>
        <v>2</v>
      </c>
      <c r="Y24" s="20">
        <f t="shared" si="0"/>
        <v>25</v>
      </c>
      <c r="Z24" s="20">
        <f t="shared" si="0"/>
        <v>25</v>
      </c>
      <c r="AA24" s="20">
        <f t="shared" si="4"/>
        <v>49</v>
      </c>
      <c r="AB24" s="14" t="s">
        <v>66</v>
      </c>
    </row>
    <row r="25" spans="1:28" ht="105" x14ac:dyDescent="0.15">
      <c r="A25" s="1"/>
      <c r="B25" s="22" t="s">
        <v>99</v>
      </c>
      <c r="C25" s="15" t="s">
        <v>100</v>
      </c>
      <c r="D25" s="15" t="s">
        <v>101</v>
      </c>
      <c r="E25" s="23" t="s">
        <v>102</v>
      </c>
      <c r="F25" s="14" t="s">
        <v>48</v>
      </c>
      <c r="G25" s="14" t="s">
        <v>59</v>
      </c>
      <c r="H25" s="14" t="s">
        <v>49</v>
      </c>
      <c r="I25" s="14" t="s">
        <v>60</v>
      </c>
      <c r="J25" s="14" t="s">
        <v>43</v>
      </c>
      <c r="K25" s="5">
        <v>20</v>
      </c>
      <c r="L25" s="5">
        <v>2022</v>
      </c>
      <c r="M25" s="26">
        <v>25</v>
      </c>
      <c r="N25" s="26">
        <v>25</v>
      </c>
      <c r="O25" s="26">
        <v>25</v>
      </c>
      <c r="P25" s="26">
        <v>25</v>
      </c>
      <c r="Q25" s="17">
        <f t="shared" si="1"/>
        <v>100</v>
      </c>
      <c r="R25" s="41">
        <v>28</v>
      </c>
      <c r="S25" s="18">
        <v>25</v>
      </c>
      <c r="T25" s="18"/>
      <c r="U25" s="18"/>
      <c r="V25" s="19">
        <f t="shared" si="2"/>
        <v>53</v>
      </c>
      <c r="W25" s="20">
        <f t="shared" si="3"/>
        <v>-3</v>
      </c>
      <c r="X25" s="20">
        <f t="shared" si="0"/>
        <v>0</v>
      </c>
      <c r="Y25" s="20">
        <f t="shared" si="0"/>
        <v>25</v>
      </c>
      <c r="Z25" s="20">
        <f t="shared" si="0"/>
        <v>25</v>
      </c>
      <c r="AA25" s="20">
        <f t="shared" si="4"/>
        <v>47</v>
      </c>
      <c r="AB25" s="14" t="s">
        <v>66</v>
      </c>
    </row>
    <row r="26" spans="1:28" ht="120" x14ac:dyDescent="0.15">
      <c r="A26" s="1"/>
      <c r="B26" s="22" t="s">
        <v>104</v>
      </c>
      <c r="C26" s="15" t="s">
        <v>105</v>
      </c>
      <c r="D26" s="15" t="s">
        <v>106</v>
      </c>
      <c r="E26" s="23" t="s">
        <v>107</v>
      </c>
      <c r="F26" s="14" t="s">
        <v>48</v>
      </c>
      <c r="G26" s="14" t="s">
        <v>59</v>
      </c>
      <c r="H26" s="14" t="s">
        <v>49</v>
      </c>
      <c r="I26" s="14" t="s">
        <v>60</v>
      </c>
      <c r="J26" s="14" t="s">
        <v>43</v>
      </c>
      <c r="K26" s="5">
        <v>10</v>
      </c>
      <c r="L26" s="5">
        <v>2022</v>
      </c>
      <c r="M26" s="26">
        <v>25</v>
      </c>
      <c r="N26" s="26">
        <v>25</v>
      </c>
      <c r="O26" s="26">
        <v>25</v>
      </c>
      <c r="P26" s="26">
        <v>25</v>
      </c>
      <c r="Q26" s="17">
        <f t="shared" si="1"/>
        <v>100</v>
      </c>
      <c r="R26" s="41">
        <v>30</v>
      </c>
      <c r="S26" s="18">
        <v>25</v>
      </c>
      <c r="T26" s="18"/>
      <c r="U26" s="18"/>
      <c r="V26" s="19">
        <f t="shared" si="2"/>
        <v>55</v>
      </c>
      <c r="W26" s="20">
        <f t="shared" si="3"/>
        <v>-5</v>
      </c>
      <c r="X26" s="20">
        <f t="shared" si="0"/>
        <v>0</v>
      </c>
      <c r="Y26" s="20">
        <f t="shared" si="0"/>
        <v>25</v>
      </c>
      <c r="Z26" s="20">
        <f t="shared" si="0"/>
        <v>25</v>
      </c>
      <c r="AA26" s="20">
        <f t="shared" si="4"/>
        <v>45</v>
      </c>
      <c r="AB26" s="14" t="s">
        <v>174</v>
      </c>
    </row>
    <row r="27" spans="1:28" ht="135" x14ac:dyDescent="0.15">
      <c r="A27" s="1"/>
      <c r="B27" s="22" t="s">
        <v>108</v>
      </c>
      <c r="C27" s="15" t="s">
        <v>109</v>
      </c>
      <c r="D27" s="15" t="s">
        <v>110</v>
      </c>
      <c r="E27" s="23" t="s">
        <v>111</v>
      </c>
      <c r="F27" s="14" t="s">
        <v>48</v>
      </c>
      <c r="G27" s="14" t="s">
        <v>59</v>
      </c>
      <c r="H27" s="14" t="s">
        <v>49</v>
      </c>
      <c r="I27" s="14" t="s">
        <v>60</v>
      </c>
      <c r="J27" s="14" t="s">
        <v>43</v>
      </c>
      <c r="K27" s="5">
        <v>20</v>
      </c>
      <c r="L27" s="5">
        <v>2022</v>
      </c>
      <c r="M27" s="26">
        <v>25</v>
      </c>
      <c r="N27" s="26">
        <v>25</v>
      </c>
      <c r="O27" s="26">
        <v>25</v>
      </c>
      <c r="P27" s="26">
        <v>25</v>
      </c>
      <c r="Q27" s="17">
        <f t="shared" si="1"/>
        <v>100</v>
      </c>
      <c r="R27" s="41">
        <v>0</v>
      </c>
      <c r="S27" s="18">
        <v>30</v>
      </c>
      <c r="T27" s="18"/>
      <c r="U27" s="18"/>
      <c r="V27" s="19">
        <f t="shared" si="2"/>
        <v>30</v>
      </c>
      <c r="W27" s="20">
        <f t="shared" si="3"/>
        <v>25</v>
      </c>
      <c r="X27" s="20">
        <f t="shared" si="0"/>
        <v>-5</v>
      </c>
      <c r="Y27" s="20">
        <f t="shared" si="0"/>
        <v>25</v>
      </c>
      <c r="Z27" s="20">
        <f t="shared" si="0"/>
        <v>25</v>
      </c>
      <c r="AA27" s="20">
        <f t="shared" si="4"/>
        <v>70</v>
      </c>
      <c r="AB27" s="14" t="s">
        <v>174</v>
      </c>
    </row>
    <row r="28" spans="1:28" ht="210" customHeight="1" x14ac:dyDescent="0.15">
      <c r="A28" s="1"/>
      <c r="B28" s="29" t="s">
        <v>112</v>
      </c>
      <c r="C28" s="30" t="s">
        <v>113</v>
      </c>
      <c r="D28" s="30" t="s">
        <v>114</v>
      </c>
      <c r="E28" s="31" t="s">
        <v>115</v>
      </c>
      <c r="F28" s="14" t="s">
        <v>48</v>
      </c>
      <c r="G28" s="14" t="s">
        <v>59</v>
      </c>
      <c r="H28" s="14" t="s">
        <v>49</v>
      </c>
      <c r="I28" s="14" t="s">
        <v>60</v>
      </c>
      <c r="J28" s="14" t="s">
        <v>43</v>
      </c>
      <c r="K28" s="5">
        <v>20</v>
      </c>
      <c r="L28" s="5">
        <v>2022</v>
      </c>
      <c r="M28" s="26">
        <v>25</v>
      </c>
      <c r="N28" s="26">
        <v>25</v>
      </c>
      <c r="O28" s="26">
        <v>25</v>
      </c>
      <c r="P28" s="26">
        <v>25</v>
      </c>
      <c r="Q28" s="17">
        <f t="shared" si="1"/>
        <v>100</v>
      </c>
      <c r="R28" s="41">
        <v>27</v>
      </c>
      <c r="S28" s="18">
        <v>26</v>
      </c>
      <c r="T28" s="18"/>
      <c r="U28" s="18"/>
      <c r="V28" s="19">
        <f t="shared" si="2"/>
        <v>53</v>
      </c>
      <c r="W28" s="20">
        <f t="shared" si="3"/>
        <v>-2</v>
      </c>
      <c r="X28" s="20">
        <f t="shared" si="3"/>
        <v>-1</v>
      </c>
      <c r="Y28" s="20">
        <f t="shared" si="3"/>
        <v>25</v>
      </c>
      <c r="Z28" s="20">
        <f t="shared" si="3"/>
        <v>25</v>
      </c>
      <c r="AA28" s="20">
        <f t="shared" si="4"/>
        <v>47</v>
      </c>
      <c r="AB28" s="14" t="s">
        <v>66</v>
      </c>
    </row>
    <row r="29" spans="1:28" ht="180" x14ac:dyDescent="0.15">
      <c r="A29" s="1"/>
      <c r="B29" s="22" t="s">
        <v>116</v>
      </c>
      <c r="C29" s="15" t="s">
        <v>117</v>
      </c>
      <c r="D29" s="15" t="s">
        <v>118</v>
      </c>
      <c r="E29" s="32" t="s">
        <v>119</v>
      </c>
      <c r="F29" s="14" t="s">
        <v>48</v>
      </c>
      <c r="G29" s="14" t="s">
        <v>59</v>
      </c>
      <c r="H29" s="14" t="s">
        <v>49</v>
      </c>
      <c r="I29" s="14" t="s">
        <v>60</v>
      </c>
      <c r="J29" s="14" t="s">
        <v>43</v>
      </c>
      <c r="K29" s="5">
        <v>0</v>
      </c>
      <c r="L29" s="5">
        <v>2022</v>
      </c>
      <c r="M29" s="26">
        <v>25</v>
      </c>
      <c r="N29" s="26">
        <v>25</v>
      </c>
      <c r="O29" s="26">
        <v>25</v>
      </c>
      <c r="P29" s="26">
        <v>25</v>
      </c>
      <c r="Q29" s="17">
        <f t="shared" si="1"/>
        <v>100</v>
      </c>
      <c r="R29" s="41">
        <v>30</v>
      </c>
      <c r="S29" s="18">
        <v>27</v>
      </c>
      <c r="T29" s="18"/>
      <c r="U29" s="18"/>
      <c r="V29" s="19">
        <f t="shared" si="2"/>
        <v>57</v>
      </c>
      <c r="W29" s="20">
        <f t="shared" si="3"/>
        <v>-5</v>
      </c>
      <c r="X29" s="20">
        <f t="shared" si="3"/>
        <v>-2</v>
      </c>
      <c r="Y29" s="20">
        <f t="shared" si="3"/>
        <v>25</v>
      </c>
      <c r="Z29" s="20">
        <f t="shared" si="3"/>
        <v>25</v>
      </c>
      <c r="AA29" s="20">
        <f t="shared" si="4"/>
        <v>43</v>
      </c>
      <c r="AB29" s="14" t="s">
        <v>177</v>
      </c>
    </row>
    <row r="30" spans="1:28" ht="135" x14ac:dyDescent="0.15">
      <c r="A30" s="1"/>
      <c r="B30" s="22" t="s">
        <v>120</v>
      </c>
      <c r="C30" s="15" t="s">
        <v>121</v>
      </c>
      <c r="D30" s="15" t="s">
        <v>122</v>
      </c>
      <c r="E30" s="23" t="s">
        <v>123</v>
      </c>
      <c r="F30" s="14" t="s">
        <v>48</v>
      </c>
      <c r="G30" s="14" t="s">
        <v>40</v>
      </c>
      <c r="H30" s="14" t="s">
        <v>49</v>
      </c>
      <c r="I30" s="14" t="s">
        <v>54</v>
      </c>
      <c r="J30" s="14" t="s">
        <v>43</v>
      </c>
      <c r="K30" s="5">
        <v>0</v>
      </c>
      <c r="L30" s="5">
        <v>2022</v>
      </c>
      <c r="M30" s="16">
        <v>17</v>
      </c>
      <c r="N30" s="16">
        <v>29</v>
      </c>
      <c r="O30" s="16">
        <v>29</v>
      </c>
      <c r="P30" s="16">
        <v>25</v>
      </c>
      <c r="Q30" s="17">
        <f t="shared" si="1"/>
        <v>100</v>
      </c>
      <c r="R30" s="41">
        <f>(R31+R32+R33+R34+R35)/5</f>
        <v>19.2</v>
      </c>
      <c r="S30" s="41">
        <f>(S31+S32+S33+S34+S35)/5</f>
        <v>29.8</v>
      </c>
      <c r="T30" s="18"/>
      <c r="U30" s="18"/>
      <c r="V30" s="19">
        <f t="shared" si="2"/>
        <v>49</v>
      </c>
      <c r="W30" s="20">
        <f t="shared" si="3"/>
        <v>-2.1999999999999993</v>
      </c>
      <c r="X30" s="20">
        <f t="shared" si="3"/>
        <v>-0.80000000000000071</v>
      </c>
      <c r="Y30" s="20">
        <f t="shared" si="3"/>
        <v>29</v>
      </c>
      <c r="Z30" s="20">
        <f t="shared" si="3"/>
        <v>25</v>
      </c>
      <c r="AA30" s="20">
        <f t="shared" si="4"/>
        <v>51</v>
      </c>
      <c r="AB30" s="14" t="s">
        <v>66</v>
      </c>
    </row>
    <row r="31" spans="1:28" ht="120" x14ac:dyDescent="0.15">
      <c r="A31" s="1"/>
      <c r="B31" s="22" t="s">
        <v>124</v>
      </c>
      <c r="C31" s="15" t="s">
        <v>125</v>
      </c>
      <c r="D31" s="15" t="s">
        <v>126</v>
      </c>
      <c r="E31" s="23" t="s">
        <v>127</v>
      </c>
      <c r="F31" s="14" t="s">
        <v>48</v>
      </c>
      <c r="G31" s="14" t="s">
        <v>59</v>
      </c>
      <c r="H31" s="14" t="s">
        <v>49</v>
      </c>
      <c r="I31" s="14" t="s">
        <v>60</v>
      </c>
      <c r="J31" s="14" t="s">
        <v>43</v>
      </c>
      <c r="K31" s="5">
        <v>100</v>
      </c>
      <c r="L31" s="5">
        <v>2022</v>
      </c>
      <c r="M31" s="16">
        <v>25</v>
      </c>
      <c r="N31" s="16">
        <v>25</v>
      </c>
      <c r="O31" s="16">
        <v>25</v>
      </c>
      <c r="P31" s="16">
        <v>25</v>
      </c>
      <c r="Q31" s="17">
        <f t="shared" si="1"/>
        <v>100</v>
      </c>
      <c r="R31" s="41">
        <v>25</v>
      </c>
      <c r="S31" s="18">
        <v>27</v>
      </c>
      <c r="T31" s="18"/>
      <c r="U31" s="18"/>
      <c r="V31" s="19">
        <f t="shared" si="2"/>
        <v>52</v>
      </c>
      <c r="W31" s="20">
        <f t="shared" si="3"/>
        <v>0</v>
      </c>
      <c r="X31" s="20">
        <f t="shared" si="3"/>
        <v>-2</v>
      </c>
      <c r="Y31" s="20">
        <f t="shared" si="3"/>
        <v>25</v>
      </c>
      <c r="Z31" s="20">
        <f t="shared" si="3"/>
        <v>25</v>
      </c>
      <c r="AA31" s="20">
        <f t="shared" si="4"/>
        <v>48</v>
      </c>
      <c r="AB31" s="14" t="s">
        <v>178</v>
      </c>
    </row>
    <row r="32" spans="1:28" ht="150" x14ac:dyDescent="0.15">
      <c r="A32" s="1"/>
      <c r="B32" s="22" t="s">
        <v>128</v>
      </c>
      <c r="C32" s="15" t="s">
        <v>129</v>
      </c>
      <c r="D32" s="24" t="s">
        <v>130</v>
      </c>
      <c r="E32" s="23" t="s">
        <v>131</v>
      </c>
      <c r="F32" s="14" t="s">
        <v>48</v>
      </c>
      <c r="G32" s="14" t="s">
        <v>59</v>
      </c>
      <c r="H32" s="14" t="s">
        <v>49</v>
      </c>
      <c r="I32" s="14" t="s">
        <v>60</v>
      </c>
      <c r="J32" s="14" t="s">
        <v>43</v>
      </c>
      <c r="K32" s="5">
        <v>100</v>
      </c>
      <c r="L32" s="5">
        <v>2022</v>
      </c>
      <c r="M32" s="16">
        <v>0</v>
      </c>
      <c r="N32" s="16">
        <v>30</v>
      </c>
      <c r="O32" s="16">
        <v>30</v>
      </c>
      <c r="P32" s="16">
        <v>40</v>
      </c>
      <c r="Q32" s="17">
        <f t="shared" si="1"/>
        <v>100</v>
      </c>
      <c r="R32" s="41">
        <v>30</v>
      </c>
      <c r="S32" s="18">
        <v>30</v>
      </c>
      <c r="T32" s="18"/>
      <c r="U32" s="18"/>
      <c r="V32" s="19">
        <f t="shared" si="2"/>
        <v>60</v>
      </c>
      <c r="W32" s="20">
        <f t="shared" si="3"/>
        <v>-30</v>
      </c>
      <c r="X32" s="20">
        <f t="shared" si="3"/>
        <v>0</v>
      </c>
      <c r="Y32" s="20">
        <f t="shared" si="3"/>
        <v>30</v>
      </c>
      <c r="Z32" s="20">
        <f t="shared" si="3"/>
        <v>40</v>
      </c>
      <c r="AA32" s="20">
        <f t="shared" si="4"/>
        <v>40</v>
      </c>
      <c r="AB32" s="14" t="s">
        <v>66</v>
      </c>
    </row>
    <row r="33" spans="1:28" ht="150" x14ac:dyDescent="0.15">
      <c r="A33" s="1"/>
      <c r="B33" s="22" t="s">
        <v>132</v>
      </c>
      <c r="C33" s="15" t="s">
        <v>133</v>
      </c>
      <c r="D33" s="15" t="s">
        <v>134</v>
      </c>
      <c r="E33" s="23" t="s">
        <v>135</v>
      </c>
      <c r="F33" s="14" t="s">
        <v>48</v>
      </c>
      <c r="G33" s="14" t="s">
        <v>59</v>
      </c>
      <c r="H33" s="14" t="s">
        <v>49</v>
      </c>
      <c r="I33" s="14" t="s">
        <v>60</v>
      </c>
      <c r="J33" s="14" t="s">
        <v>43</v>
      </c>
      <c r="K33" s="5">
        <v>100</v>
      </c>
      <c r="L33" s="5">
        <v>2022</v>
      </c>
      <c r="M33" s="16">
        <v>25</v>
      </c>
      <c r="N33" s="16">
        <v>25</v>
      </c>
      <c r="O33" s="16">
        <v>25</v>
      </c>
      <c r="P33" s="16">
        <v>25</v>
      </c>
      <c r="Q33" s="17">
        <f>SUM(M33:P33)</f>
        <v>100</v>
      </c>
      <c r="R33" s="41">
        <v>31</v>
      </c>
      <c r="S33" s="18">
        <v>27</v>
      </c>
      <c r="T33" s="18"/>
      <c r="U33" s="18"/>
      <c r="V33" s="19">
        <f>SUM(R33:U33)</f>
        <v>58</v>
      </c>
      <c r="W33" s="20">
        <f>M33-R33</f>
        <v>-6</v>
      </c>
      <c r="X33" s="20">
        <f t="shared" ref="X33:Z41" si="5">N33-S33</f>
        <v>-2</v>
      </c>
      <c r="Y33" s="20">
        <f t="shared" si="5"/>
        <v>25</v>
      </c>
      <c r="Z33" s="20">
        <f t="shared" si="5"/>
        <v>25</v>
      </c>
      <c r="AA33" s="20">
        <f>SUM(W33:Z33)</f>
        <v>42</v>
      </c>
      <c r="AB33" s="14" t="s">
        <v>66</v>
      </c>
    </row>
    <row r="34" spans="1:28" ht="135" x14ac:dyDescent="0.15">
      <c r="B34" s="22" t="s">
        <v>136</v>
      </c>
      <c r="C34" s="15" t="s">
        <v>137</v>
      </c>
      <c r="D34" s="15" t="s">
        <v>138</v>
      </c>
      <c r="E34" s="23" t="s">
        <v>139</v>
      </c>
      <c r="F34" s="14" t="s">
        <v>48</v>
      </c>
      <c r="G34" s="14" t="s">
        <v>59</v>
      </c>
      <c r="H34" s="14" t="s">
        <v>49</v>
      </c>
      <c r="I34" s="14" t="s">
        <v>60</v>
      </c>
      <c r="J34" s="14" t="s">
        <v>43</v>
      </c>
      <c r="K34" s="5">
        <v>0</v>
      </c>
      <c r="L34" s="5">
        <v>2022</v>
      </c>
      <c r="M34" s="16">
        <v>25</v>
      </c>
      <c r="N34" s="16">
        <v>25</v>
      </c>
      <c r="O34" s="16">
        <v>25</v>
      </c>
      <c r="P34" s="16">
        <v>25</v>
      </c>
      <c r="Q34" s="17">
        <f t="shared" ref="Q34:Q41" si="6">SUM(M34:P34)</f>
        <v>100</v>
      </c>
      <c r="R34" s="41">
        <v>0</v>
      </c>
      <c r="S34" s="18">
        <v>25</v>
      </c>
      <c r="T34" s="18"/>
      <c r="U34" s="18"/>
      <c r="V34" s="19">
        <f t="shared" ref="V34:V41" si="7">SUM(R34:U34)</f>
        <v>25</v>
      </c>
      <c r="W34" s="20">
        <f t="shared" ref="W34:W41" si="8">M34-R34</f>
        <v>25</v>
      </c>
      <c r="X34" s="20">
        <f t="shared" si="5"/>
        <v>0</v>
      </c>
      <c r="Y34" s="20">
        <f t="shared" si="5"/>
        <v>25</v>
      </c>
      <c r="Z34" s="20">
        <f t="shared" si="5"/>
        <v>25</v>
      </c>
      <c r="AA34" s="20">
        <f t="shared" ref="AA34:AA41" si="9">SUM(W34:Z34)</f>
        <v>75</v>
      </c>
      <c r="AB34" s="14" t="s">
        <v>66</v>
      </c>
    </row>
    <row r="35" spans="1:28" ht="150" x14ac:dyDescent="0.15">
      <c r="B35" s="22" t="s">
        <v>140</v>
      </c>
      <c r="C35" s="15" t="s">
        <v>141</v>
      </c>
      <c r="D35" s="15" t="s">
        <v>142</v>
      </c>
      <c r="E35" s="23" t="s">
        <v>143</v>
      </c>
      <c r="F35" s="14" t="s">
        <v>48</v>
      </c>
      <c r="G35" s="14" t="s">
        <v>59</v>
      </c>
      <c r="H35" s="14" t="s">
        <v>49</v>
      </c>
      <c r="I35" s="14" t="s">
        <v>60</v>
      </c>
      <c r="J35" s="14" t="s">
        <v>43</v>
      </c>
      <c r="K35" s="5">
        <v>100</v>
      </c>
      <c r="L35" s="5">
        <v>2022</v>
      </c>
      <c r="M35" s="16">
        <v>10</v>
      </c>
      <c r="N35" s="16">
        <v>40</v>
      </c>
      <c r="O35" s="16">
        <v>40</v>
      </c>
      <c r="P35" s="16">
        <v>10</v>
      </c>
      <c r="Q35" s="17">
        <f t="shared" si="6"/>
        <v>100</v>
      </c>
      <c r="R35" s="41">
        <v>10</v>
      </c>
      <c r="S35" s="18">
        <v>40</v>
      </c>
      <c r="T35" s="18"/>
      <c r="U35" s="18"/>
      <c r="V35" s="19">
        <f t="shared" si="7"/>
        <v>50</v>
      </c>
      <c r="W35" s="20">
        <f t="shared" si="8"/>
        <v>0</v>
      </c>
      <c r="X35" s="20">
        <f t="shared" si="5"/>
        <v>0</v>
      </c>
      <c r="Y35" s="20">
        <f t="shared" si="5"/>
        <v>40</v>
      </c>
      <c r="Z35" s="20">
        <f t="shared" si="5"/>
        <v>10</v>
      </c>
      <c r="AA35" s="20">
        <f t="shared" si="9"/>
        <v>50</v>
      </c>
      <c r="AB35" s="14" t="s">
        <v>66</v>
      </c>
    </row>
    <row r="36" spans="1:28" ht="90" x14ac:dyDescent="0.15">
      <c r="B36" s="22" t="s">
        <v>144</v>
      </c>
      <c r="C36" s="15" t="s">
        <v>145</v>
      </c>
      <c r="D36" s="15" t="s">
        <v>146</v>
      </c>
      <c r="E36" s="23" t="s">
        <v>147</v>
      </c>
      <c r="F36" s="14" t="s">
        <v>48</v>
      </c>
      <c r="G36" s="14" t="s">
        <v>40</v>
      </c>
      <c r="H36" s="14" t="s">
        <v>49</v>
      </c>
      <c r="I36" s="14" t="s">
        <v>54</v>
      </c>
      <c r="J36" s="14" t="s">
        <v>43</v>
      </c>
      <c r="K36" s="5">
        <v>0</v>
      </c>
      <c r="L36" s="5">
        <v>2022</v>
      </c>
      <c r="M36" s="16">
        <v>25</v>
      </c>
      <c r="N36" s="16">
        <v>25</v>
      </c>
      <c r="O36" s="16">
        <v>25</v>
      </c>
      <c r="P36" s="16">
        <v>25</v>
      </c>
      <c r="Q36" s="17">
        <f t="shared" si="6"/>
        <v>100</v>
      </c>
      <c r="R36" s="41">
        <f>R37</f>
        <v>25</v>
      </c>
      <c r="S36" s="18">
        <v>25</v>
      </c>
      <c r="T36" s="18"/>
      <c r="U36" s="18"/>
      <c r="V36" s="19">
        <f t="shared" si="7"/>
        <v>50</v>
      </c>
      <c r="W36" s="20">
        <f t="shared" si="8"/>
        <v>0</v>
      </c>
      <c r="X36" s="20">
        <f t="shared" si="5"/>
        <v>0</v>
      </c>
      <c r="Y36" s="20">
        <f t="shared" si="5"/>
        <v>25</v>
      </c>
      <c r="Z36" s="20">
        <f t="shared" si="5"/>
        <v>25</v>
      </c>
      <c r="AA36" s="20">
        <f t="shared" si="9"/>
        <v>50</v>
      </c>
      <c r="AB36" s="14" t="s">
        <v>103</v>
      </c>
    </row>
    <row r="37" spans="1:28" ht="180" x14ac:dyDescent="0.15">
      <c r="B37" s="22" t="s">
        <v>148</v>
      </c>
      <c r="C37" s="15" t="s">
        <v>149</v>
      </c>
      <c r="D37" s="15" t="s">
        <v>150</v>
      </c>
      <c r="E37" s="23" t="s">
        <v>151</v>
      </c>
      <c r="F37" s="14" t="s">
        <v>48</v>
      </c>
      <c r="G37" s="14" t="s">
        <v>59</v>
      </c>
      <c r="H37" s="14" t="s">
        <v>49</v>
      </c>
      <c r="I37" s="14" t="s">
        <v>60</v>
      </c>
      <c r="J37" s="14" t="s">
        <v>43</v>
      </c>
      <c r="K37" s="5">
        <v>0</v>
      </c>
      <c r="L37" s="5">
        <v>2022</v>
      </c>
      <c r="M37" s="16">
        <v>25</v>
      </c>
      <c r="N37" s="16">
        <v>25</v>
      </c>
      <c r="O37" s="16">
        <v>25</v>
      </c>
      <c r="P37" s="16">
        <v>25</v>
      </c>
      <c r="Q37" s="17">
        <f t="shared" si="6"/>
        <v>100</v>
      </c>
      <c r="R37" s="41">
        <v>25</v>
      </c>
      <c r="S37" s="18">
        <v>25</v>
      </c>
      <c r="T37" s="18"/>
      <c r="U37" s="18"/>
      <c r="V37" s="19">
        <f t="shared" si="7"/>
        <v>50</v>
      </c>
      <c r="W37" s="20">
        <f t="shared" si="8"/>
        <v>0</v>
      </c>
      <c r="X37" s="20">
        <f t="shared" si="5"/>
        <v>0</v>
      </c>
      <c r="Y37" s="20">
        <f t="shared" si="5"/>
        <v>25</v>
      </c>
      <c r="Z37" s="20">
        <f t="shared" si="5"/>
        <v>25</v>
      </c>
      <c r="AA37" s="20">
        <f t="shared" si="9"/>
        <v>50</v>
      </c>
      <c r="AB37" s="14" t="s">
        <v>61</v>
      </c>
    </row>
    <row r="38" spans="1:28" ht="105" x14ac:dyDescent="0.15">
      <c r="B38" s="22" t="s">
        <v>152</v>
      </c>
      <c r="C38" s="15" t="s">
        <v>153</v>
      </c>
      <c r="D38" s="15" t="s">
        <v>154</v>
      </c>
      <c r="E38" s="23" t="s">
        <v>155</v>
      </c>
      <c r="F38" s="14" t="s">
        <v>48</v>
      </c>
      <c r="G38" s="14" t="s">
        <v>40</v>
      </c>
      <c r="H38" s="14" t="s">
        <v>49</v>
      </c>
      <c r="I38" s="14" t="s">
        <v>54</v>
      </c>
      <c r="J38" s="14" t="s">
        <v>43</v>
      </c>
      <c r="K38" s="5">
        <v>100</v>
      </c>
      <c r="L38" s="5">
        <v>2022</v>
      </c>
      <c r="M38" s="16">
        <v>30</v>
      </c>
      <c r="N38" s="16">
        <v>33</v>
      </c>
      <c r="O38" s="16">
        <v>17</v>
      </c>
      <c r="P38" s="16">
        <v>20</v>
      </c>
      <c r="Q38" s="17">
        <f t="shared" si="6"/>
        <v>100</v>
      </c>
      <c r="R38" s="41">
        <f>(R39+R40+R41)/3</f>
        <v>31.333333333333332</v>
      </c>
      <c r="S38" s="41">
        <f>(S39+S40+S41)/3</f>
        <v>34.333333333333336</v>
      </c>
      <c r="T38" s="18"/>
      <c r="U38" s="18"/>
      <c r="V38" s="19">
        <f t="shared" si="7"/>
        <v>65.666666666666671</v>
      </c>
      <c r="W38" s="20">
        <f t="shared" si="8"/>
        <v>-1.3333333333333321</v>
      </c>
      <c r="X38" s="20">
        <f t="shared" si="5"/>
        <v>-1.3333333333333357</v>
      </c>
      <c r="Y38" s="20">
        <f t="shared" si="5"/>
        <v>17</v>
      </c>
      <c r="Z38" s="20">
        <f t="shared" si="5"/>
        <v>20</v>
      </c>
      <c r="AA38" s="20">
        <f t="shared" si="9"/>
        <v>34.333333333333329</v>
      </c>
      <c r="AB38" s="14" t="s">
        <v>175</v>
      </c>
    </row>
    <row r="39" spans="1:28" ht="105" x14ac:dyDescent="0.15">
      <c r="B39" s="22" t="s">
        <v>156</v>
      </c>
      <c r="C39" s="15" t="s">
        <v>157</v>
      </c>
      <c r="D39" s="15" t="s">
        <v>158</v>
      </c>
      <c r="E39" s="23" t="s">
        <v>159</v>
      </c>
      <c r="F39" s="14" t="s">
        <v>48</v>
      </c>
      <c r="G39" s="14" t="s">
        <v>59</v>
      </c>
      <c r="H39" s="14" t="s">
        <v>49</v>
      </c>
      <c r="I39" s="14" t="s">
        <v>60</v>
      </c>
      <c r="J39" s="14" t="s">
        <v>43</v>
      </c>
      <c r="K39" s="5">
        <v>100</v>
      </c>
      <c r="L39" s="5">
        <v>2022</v>
      </c>
      <c r="M39" s="16">
        <v>30</v>
      </c>
      <c r="N39" s="16">
        <v>40</v>
      </c>
      <c r="O39" s="16">
        <v>15</v>
      </c>
      <c r="P39" s="16">
        <v>15</v>
      </c>
      <c r="Q39" s="17">
        <f>SUM(M39:P39)</f>
        <v>100</v>
      </c>
      <c r="R39" s="41">
        <v>33</v>
      </c>
      <c r="S39" s="18">
        <v>40</v>
      </c>
      <c r="T39" s="18"/>
      <c r="U39" s="18"/>
      <c r="V39" s="19">
        <f t="shared" si="7"/>
        <v>73</v>
      </c>
      <c r="W39" s="20">
        <f t="shared" si="8"/>
        <v>-3</v>
      </c>
      <c r="X39" s="20">
        <f t="shared" si="5"/>
        <v>0</v>
      </c>
      <c r="Y39" s="20">
        <f t="shared" si="5"/>
        <v>15</v>
      </c>
      <c r="Z39" s="20">
        <f t="shared" si="5"/>
        <v>15</v>
      </c>
      <c r="AA39" s="20">
        <f t="shared" si="9"/>
        <v>27</v>
      </c>
      <c r="AB39" s="14" t="s">
        <v>175</v>
      </c>
    </row>
    <row r="40" spans="1:28" ht="135" x14ac:dyDescent="0.15">
      <c r="B40" s="22" t="s">
        <v>160</v>
      </c>
      <c r="C40" s="15" t="s">
        <v>161</v>
      </c>
      <c r="D40" s="15" t="s">
        <v>162</v>
      </c>
      <c r="E40" s="23" t="s">
        <v>163</v>
      </c>
      <c r="F40" s="14" t="s">
        <v>48</v>
      </c>
      <c r="G40" s="14" t="s">
        <v>59</v>
      </c>
      <c r="H40" s="14" t="s">
        <v>49</v>
      </c>
      <c r="I40" s="14" t="s">
        <v>60</v>
      </c>
      <c r="J40" s="14" t="s">
        <v>43</v>
      </c>
      <c r="K40" s="5">
        <v>100</v>
      </c>
      <c r="L40" s="5">
        <v>2022</v>
      </c>
      <c r="M40" s="16">
        <v>30</v>
      </c>
      <c r="N40" s="16">
        <v>40</v>
      </c>
      <c r="O40" s="16">
        <v>15</v>
      </c>
      <c r="P40" s="16">
        <v>15</v>
      </c>
      <c r="Q40" s="17">
        <f t="shared" si="6"/>
        <v>100</v>
      </c>
      <c r="R40" s="41">
        <v>31</v>
      </c>
      <c r="S40" s="18">
        <v>40</v>
      </c>
      <c r="T40" s="18"/>
      <c r="U40" s="18"/>
      <c r="V40" s="19">
        <f t="shared" si="7"/>
        <v>71</v>
      </c>
      <c r="W40" s="20">
        <f t="shared" si="8"/>
        <v>-1</v>
      </c>
      <c r="X40" s="20">
        <f t="shared" si="5"/>
        <v>0</v>
      </c>
      <c r="Y40" s="20">
        <f t="shared" si="5"/>
        <v>15</v>
      </c>
      <c r="Z40" s="20">
        <f t="shared" si="5"/>
        <v>15</v>
      </c>
      <c r="AA40" s="20">
        <f t="shared" si="9"/>
        <v>29</v>
      </c>
      <c r="AB40" s="14" t="s">
        <v>175</v>
      </c>
    </row>
    <row r="41" spans="1:28" ht="105" x14ac:dyDescent="0.15">
      <c r="B41" s="22" t="s">
        <v>164</v>
      </c>
      <c r="C41" s="15" t="s">
        <v>165</v>
      </c>
      <c r="D41" s="33" t="s">
        <v>166</v>
      </c>
      <c r="E41" s="34" t="s">
        <v>167</v>
      </c>
      <c r="F41" s="14" t="s">
        <v>48</v>
      </c>
      <c r="G41" s="14" t="s">
        <v>59</v>
      </c>
      <c r="H41" s="14" t="s">
        <v>49</v>
      </c>
      <c r="I41" s="14" t="s">
        <v>60</v>
      </c>
      <c r="J41" s="14" t="s">
        <v>168</v>
      </c>
      <c r="K41" s="5">
        <v>100</v>
      </c>
      <c r="L41" s="5">
        <v>2022</v>
      </c>
      <c r="M41" s="16">
        <v>30</v>
      </c>
      <c r="N41" s="16">
        <v>20</v>
      </c>
      <c r="O41" s="16">
        <v>20</v>
      </c>
      <c r="P41" s="16">
        <v>30</v>
      </c>
      <c r="Q41" s="17">
        <f t="shared" si="6"/>
        <v>100</v>
      </c>
      <c r="R41" s="41">
        <v>30</v>
      </c>
      <c r="S41" s="18">
        <v>23</v>
      </c>
      <c r="T41" s="18"/>
      <c r="U41" s="18"/>
      <c r="V41" s="19">
        <f t="shared" si="7"/>
        <v>53</v>
      </c>
      <c r="W41" s="20">
        <f t="shared" si="8"/>
        <v>0</v>
      </c>
      <c r="X41" s="20">
        <f t="shared" si="5"/>
        <v>-3</v>
      </c>
      <c r="Y41" s="20">
        <f t="shared" si="5"/>
        <v>20</v>
      </c>
      <c r="Z41" s="20">
        <f t="shared" si="5"/>
        <v>30</v>
      </c>
      <c r="AA41" s="20">
        <f t="shared" si="9"/>
        <v>47</v>
      </c>
      <c r="AB41" s="14" t="s">
        <v>175</v>
      </c>
    </row>
    <row r="42" spans="1:28" ht="14" x14ac:dyDescent="0.15">
      <c r="F42" s="35"/>
      <c r="G42" s="35"/>
      <c r="H42" s="35"/>
      <c r="I42" s="35"/>
      <c r="J42" s="35"/>
      <c r="K42" s="36"/>
      <c r="L42" s="35"/>
      <c r="M42" s="35"/>
      <c r="N42" s="35"/>
      <c r="O42" s="35"/>
      <c r="P42" s="35"/>
      <c r="Q42" s="35"/>
      <c r="R42" s="35"/>
      <c r="S42" s="35"/>
      <c r="T42" s="35"/>
      <c r="U42" s="35"/>
    </row>
    <row r="43" spans="1:28" ht="14" x14ac:dyDescent="0.15">
      <c r="C43" s="35"/>
      <c r="D43" s="35"/>
      <c r="E43" s="37"/>
      <c r="F43" s="35"/>
      <c r="G43" s="35"/>
      <c r="H43" s="35"/>
      <c r="I43" s="35"/>
      <c r="J43" s="35"/>
      <c r="K43" s="36"/>
      <c r="L43" s="35"/>
      <c r="M43" s="35"/>
      <c r="N43" s="35"/>
      <c r="O43" s="35"/>
      <c r="P43" s="35"/>
      <c r="Q43" s="35"/>
      <c r="R43" s="35"/>
      <c r="S43" s="35"/>
      <c r="T43" s="35"/>
      <c r="U43" s="35"/>
      <c r="V43" s="35"/>
      <c r="W43" s="35"/>
      <c r="X43" s="35"/>
      <c r="Y43" s="35"/>
      <c r="Z43" s="35"/>
      <c r="AA43" s="35"/>
    </row>
    <row r="44" spans="1:28" ht="14" x14ac:dyDescent="0.15">
      <c r="C44" s="35"/>
      <c r="D44" s="35"/>
      <c r="E44" s="37"/>
      <c r="F44" s="35"/>
      <c r="G44" s="35"/>
      <c r="H44" s="35"/>
      <c r="I44" s="35"/>
      <c r="J44" s="35"/>
      <c r="K44" s="36"/>
      <c r="L44" s="35"/>
      <c r="M44" s="35"/>
      <c r="N44" s="35"/>
      <c r="O44" s="35"/>
      <c r="P44" s="35"/>
      <c r="Q44" s="35"/>
      <c r="R44" s="35"/>
      <c r="S44" s="35"/>
      <c r="T44" s="35"/>
      <c r="U44" s="35"/>
      <c r="V44" s="35"/>
      <c r="W44" s="35"/>
      <c r="X44" s="35"/>
      <c r="Y44" s="35"/>
      <c r="Z44" s="35"/>
      <c r="AA44" s="35"/>
    </row>
    <row r="49" spans="3:27" ht="14" x14ac:dyDescent="0.15">
      <c r="C49" s="80" t="s">
        <v>169</v>
      </c>
      <c r="D49" s="80"/>
      <c r="E49" s="80"/>
      <c r="V49" s="80" t="s">
        <v>170</v>
      </c>
      <c r="W49" s="80"/>
      <c r="X49" s="80"/>
      <c r="Y49" s="80"/>
      <c r="Z49" s="80"/>
      <c r="AA49" s="80"/>
    </row>
    <row r="50" spans="3:27" ht="14" x14ac:dyDescent="0.15">
      <c r="C50" s="69"/>
      <c r="D50" s="69"/>
      <c r="E50" s="69"/>
      <c r="V50" s="37"/>
      <c r="W50" s="37"/>
      <c r="X50" s="37"/>
      <c r="Y50" s="37"/>
      <c r="Z50" s="37"/>
      <c r="AA50" s="37"/>
    </row>
    <row r="51" spans="3:27" ht="14" x14ac:dyDescent="0.15">
      <c r="C51" s="70"/>
      <c r="D51" s="70"/>
      <c r="E51" s="70"/>
      <c r="V51" s="39"/>
      <c r="W51" s="37"/>
      <c r="X51" s="37"/>
      <c r="Y51" s="37"/>
      <c r="Z51" s="37"/>
      <c r="AA51" s="37"/>
    </row>
    <row r="52" spans="3:27" ht="14" x14ac:dyDescent="0.15">
      <c r="C52" s="71"/>
      <c r="D52" s="71"/>
      <c r="E52" s="71"/>
      <c r="V52" s="40"/>
      <c r="W52" s="40"/>
      <c r="X52" s="40"/>
      <c r="Y52" s="40"/>
      <c r="Z52" s="40"/>
      <c r="AA52" s="40"/>
    </row>
    <row r="53" spans="3:27" ht="34" customHeight="1" x14ac:dyDescent="0.15">
      <c r="C53" s="67" t="s">
        <v>171</v>
      </c>
      <c r="D53" s="68"/>
      <c r="E53" s="68"/>
      <c r="V53" s="67" t="s">
        <v>172</v>
      </c>
      <c r="W53" s="68"/>
      <c r="X53" s="68"/>
      <c r="Y53" s="68"/>
      <c r="Z53" s="68"/>
      <c r="AA53" s="68"/>
    </row>
  </sheetData>
  <mergeCells count="49">
    <mergeCell ref="Q10:Q11"/>
    <mergeCell ref="R10:R11"/>
    <mergeCell ref="S10:S11"/>
    <mergeCell ref="T10:T11"/>
    <mergeCell ref="E10:E11"/>
    <mergeCell ref="F10:F11"/>
    <mergeCell ref="G10:G11"/>
    <mergeCell ref="H10:H11"/>
    <mergeCell ref="V53:AA53"/>
    <mergeCell ref="V10:V11"/>
    <mergeCell ref="W10:W11"/>
    <mergeCell ref="X10:X11"/>
    <mergeCell ref="Y10:Y11"/>
    <mergeCell ref="Z10:Z11"/>
    <mergeCell ref="AA10:AA11"/>
    <mergeCell ref="V49:AA49"/>
    <mergeCell ref="C53:E53"/>
    <mergeCell ref="C50:E50"/>
    <mergeCell ref="C51:E51"/>
    <mergeCell ref="C52:E52"/>
    <mergeCell ref="B7:C7"/>
    <mergeCell ref="D7:J7"/>
    <mergeCell ref="I10:I11"/>
    <mergeCell ref="J10:J11"/>
    <mergeCell ref="C49:E49"/>
    <mergeCell ref="M7:N7"/>
    <mergeCell ref="O7:AB7"/>
    <mergeCell ref="B9:L9"/>
    <mergeCell ref="M9:Q9"/>
    <mergeCell ref="R9:V9"/>
    <mergeCell ref="W9:AA9"/>
    <mergeCell ref="AB9:AB11"/>
    <mergeCell ref="B10:B11"/>
    <mergeCell ref="K10:L10"/>
    <mergeCell ref="M10:M11"/>
    <mergeCell ref="N10:N11"/>
    <mergeCell ref="O10:O11"/>
    <mergeCell ref="C10:C11"/>
    <mergeCell ref="D10:D11"/>
    <mergeCell ref="U10:U11"/>
    <mergeCell ref="P10:P11"/>
    <mergeCell ref="B1:AB4"/>
    <mergeCell ref="B5:C5"/>
    <mergeCell ref="D5:J5"/>
    <mergeCell ref="M5:AB5"/>
    <mergeCell ref="B6:C6"/>
    <mergeCell ref="D6:J6"/>
    <mergeCell ref="M6:N6"/>
    <mergeCell ref="O6:AB6"/>
  </mergeCells>
  <printOptions horizontalCentered="1"/>
  <pageMargins left="0.19685039370078741" right="0.19685039370078741" top="0.39370078740157483" bottom="0.39370078740157483" header="0.31496062992125984" footer="0.31496062992125984"/>
  <pageSetup paperSize="5" scale="55" fitToHeight="0" orientation="landscape" copies="3" r:id="rId1"/>
  <headerFooter>
    <oddFooter>&amp;C&amp;"Tahoma,Normal"&amp;10&amp;P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PP1 OPF</vt:lpstr>
      <vt:lpstr>'PP1 OPF'!Print_Titles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Usuario de Microsoft Office</cp:lastModifiedBy>
  <cp:lastPrinted>2023-04-04T23:38:20Z</cp:lastPrinted>
  <dcterms:created xsi:type="dcterms:W3CDTF">2023-04-03T23:02:58Z</dcterms:created>
  <dcterms:modified xsi:type="dcterms:W3CDTF">2023-07-04T16:21:13Z</dcterms:modified>
</cp:coreProperties>
</file>