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Roger/Desktop/Planeación/Tercer Trimestre 2023/PP01/Tercer Trimestre/"/>
    </mc:Choice>
  </mc:AlternateContent>
  <xr:revisionPtr revIDLastSave="0" documentId="13_ncr:1_{1D540EFA-8AA4-1F49-BB05-7CA07016A904}" xr6:coauthVersionLast="47" xr6:coauthVersionMax="47" xr10:uidLastSave="{00000000-0000-0000-0000-000000000000}"/>
  <bookViews>
    <workbookView xWindow="0" yWindow="500" windowWidth="28800" windowHeight="16120" xr2:uid="{255E7E2E-C2DD-3648-84BB-CBA49EFE148B}"/>
  </bookViews>
  <sheets>
    <sheet name="PP1 OPF" sheetId="1" r:id="rId1"/>
  </sheets>
  <definedNames>
    <definedName name="_xlnm.Print_Titles" localSheetId="0">'PP1 OPF'!$1:$11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9" i="1" l="1"/>
  <c r="R19" i="1"/>
  <c r="T38" i="1"/>
  <c r="Y38" i="1" s="1"/>
  <c r="T30" i="1"/>
  <c r="T23" i="1"/>
  <c r="Y23" i="1" s="1"/>
  <c r="T19" i="1"/>
  <c r="Y19" i="1" s="1"/>
  <c r="T14" i="1"/>
  <c r="Y14" i="1" s="1"/>
  <c r="S38" i="1"/>
  <c r="X38" i="1" s="1"/>
  <c r="S30" i="1"/>
  <c r="X30" i="1" s="1"/>
  <c r="S23" i="1"/>
  <c r="X23" i="1" s="1"/>
  <c r="S19" i="1"/>
  <c r="S14" i="1"/>
  <c r="X14" i="1" s="1"/>
  <c r="R38" i="1"/>
  <c r="R36" i="1"/>
  <c r="R30" i="1"/>
  <c r="R23" i="1"/>
  <c r="W19" i="1"/>
  <c r="R14" i="1"/>
  <c r="W23" i="1"/>
  <c r="Z41" i="1"/>
  <c r="Y41" i="1"/>
  <c r="X41" i="1"/>
  <c r="W41" i="1"/>
  <c r="AA41" i="1" s="1"/>
  <c r="V41" i="1"/>
  <c r="Q41" i="1"/>
  <c r="Z40" i="1"/>
  <c r="Y40" i="1"/>
  <c r="X40" i="1"/>
  <c r="W40" i="1"/>
  <c r="V40" i="1"/>
  <c r="Q40" i="1"/>
  <c r="Z39" i="1"/>
  <c r="Y39" i="1"/>
  <c r="X39" i="1"/>
  <c r="W39" i="1"/>
  <c r="V39" i="1"/>
  <c r="Q39" i="1"/>
  <c r="Z38" i="1"/>
  <c r="W38" i="1"/>
  <c r="Q38" i="1"/>
  <c r="Z37" i="1"/>
  <c r="Y37" i="1"/>
  <c r="X37" i="1"/>
  <c r="W37" i="1"/>
  <c r="V37" i="1"/>
  <c r="Q37" i="1"/>
  <c r="Z36" i="1"/>
  <c r="Y36" i="1"/>
  <c r="X36" i="1"/>
  <c r="W36" i="1"/>
  <c r="Q36" i="1"/>
  <c r="Z35" i="1"/>
  <c r="Y35" i="1"/>
  <c r="X35" i="1"/>
  <c r="W35" i="1"/>
  <c r="V35" i="1"/>
  <c r="Q35" i="1"/>
  <c r="Z34" i="1"/>
  <c r="Y34" i="1"/>
  <c r="X34" i="1"/>
  <c r="W34" i="1"/>
  <c r="V34" i="1"/>
  <c r="Q34" i="1"/>
  <c r="Z33" i="1"/>
  <c r="Y33" i="1"/>
  <c r="X33" i="1"/>
  <c r="W33" i="1"/>
  <c r="V33" i="1"/>
  <c r="Q33" i="1"/>
  <c r="Z32" i="1"/>
  <c r="Y32" i="1"/>
  <c r="X32" i="1"/>
  <c r="W32" i="1"/>
  <c r="V32" i="1"/>
  <c r="Q32" i="1"/>
  <c r="Z31" i="1"/>
  <c r="Y31" i="1"/>
  <c r="X31" i="1"/>
  <c r="W31" i="1"/>
  <c r="V31" i="1"/>
  <c r="Q31" i="1"/>
  <c r="Z30" i="1"/>
  <c r="Y30" i="1"/>
  <c r="Q30" i="1"/>
  <c r="Z29" i="1"/>
  <c r="Y29" i="1"/>
  <c r="X29" i="1"/>
  <c r="W29" i="1"/>
  <c r="V29" i="1"/>
  <c r="Q29" i="1"/>
  <c r="Z28" i="1"/>
  <c r="Y28" i="1"/>
  <c r="X28" i="1"/>
  <c r="W28" i="1"/>
  <c r="V28" i="1"/>
  <c r="Q28" i="1"/>
  <c r="Z27" i="1"/>
  <c r="Y27" i="1"/>
  <c r="X27" i="1"/>
  <c r="W27" i="1"/>
  <c r="V27" i="1"/>
  <c r="Q27" i="1"/>
  <c r="Z26" i="1"/>
  <c r="Y26" i="1"/>
  <c r="X26" i="1"/>
  <c r="W26" i="1"/>
  <c r="V26" i="1"/>
  <c r="Q26" i="1"/>
  <c r="Z25" i="1"/>
  <c r="Y25" i="1"/>
  <c r="X25" i="1"/>
  <c r="W25" i="1"/>
  <c r="AA25" i="1" s="1"/>
  <c r="V25" i="1"/>
  <c r="Q25" i="1"/>
  <c r="Z24" i="1"/>
  <c r="Y24" i="1"/>
  <c r="X24" i="1"/>
  <c r="W24" i="1"/>
  <c r="V24" i="1"/>
  <c r="Q24" i="1"/>
  <c r="Z23" i="1"/>
  <c r="Q23" i="1"/>
  <c r="Z22" i="1"/>
  <c r="Y22" i="1"/>
  <c r="X22" i="1"/>
  <c r="W22" i="1"/>
  <c r="V22" i="1"/>
  <c r="Q22" i="1"/>
  <c r="Z21" i="1"/>
  <c r="Y21" i="1"/>
  <c r="X21" i="1"/>
  <c r="W21" i="1"/>
  <c r="V21" i="1"/>
  <c r="Q21" i="1"/>
  <c r="Z20" i="1"/>
  <c r="Y20" i="1"/>
  <c r="X20" i="1"/>
  <c r="W20" i="1"/>
  <c r="V20" i="1"/>
  <c r="Q20" i="1"/>
  <c r="Z19" i="1"/>
  <c r="X19" i="1"/>
  <c r="Q19" i="1"/>
  <c r="Z18" i="1"/>
  <c r="Y18" i="1"/>
  <c r="X18" i="1"/>
  <c r="W18" i="1"/>
  <c r="V18" i="1"/>
  <c r="Q18" i="1"/>
  <c r="Z17" i="1"/>
  <c r="Y17" i="1"/>
  <c r="X17" i="1"/>
  <c r="W17" i="1"/>
  <c r="AA17" i="1" s="1"/>
  <c r="V17" i="1"/>
  <c r="Q17" i="1"/>
  <c r="Z16" i="1"/>
  <c r="Y16" i="1"/>
  <c r="X16" i="1"/>
  <c r="W16" i="1"/>
  <c r="V16" i="1"/>
  <c r="Q16" i="1"/>
  <c r="Z15" i="1"/>
  <c r="Y15" i="1"/>
  <c r="X15" i="1"/>
  <c r="W15" i="1"/>
  <c r="V15" i="1"/>
  <c r="Q15" i="1"/>
  <c r="Z14" i="1"/>
  <c r="W14" i="1"/>
  <c r="Q14" i="1"/>
  <c r="Z13" i="1"/>
  <c r="Y13" i="1"/>
  <c r="X13" i="1"/>
  <c r="W13" i="1"/>
  <c r="V13" i="1"/>
  <c r="Q13" i="1"/>
  <c r="Z12" i="1"/>
  <c r="Y12" i="1"/>
  <c r="X12" i="1"/>
  <c r="W12" i="1"/>
  <c r="V12" i="1"/>
  <c r="Q12" i="1"/>
  <c r="AA38" i="1" l="1"/>
  <c r="AA36" i="1"/>
  <c r="V30" i="1"/>
  <c r="AA27" i="1"/>
  <c r="V23" i="1"/>
  <c r="AA29" i="1"/>
  <c r="AA23" i="1"/>
  <c r="V14" i="1"/>
  <c r="AA15" i="1"/>
  <c r="AA13" i="1"/>
  <c r="V38" i="1"/>
  <c r="AA12" i="1"/>
  <c r="AA16" i="1"/>
  <c r="AA18" i="1"/>
  <c r="AA20" i="1"/>
  <c r="AA22" i="1"/>
  <c r="AA32" i="1"/>
  <c r="AA34" i="1"/>
  <c r="AA40" i="1"/>
  <c r="AA24" i="1"/>
  <c r="AA26" i="1"/>
  <c r="AA28" i="1"/>
  <c r="AA37" i="1"/>
  <c r="AA21" i="1"/>
  <c r="AA31" i="1"/>
  <c r="AA33" i="1"/>
  <c r="AA35" i="1"/>
  <c r="AA39" i="1"/>
  <c r="AA14" i="1"/>
  <c r="W30" i="1"/>
  <c r="AA30" i="1" s="1"/>
  <c r="V36" i="1"/>
</calcChain>
</file>

<file path=xl/sharedStrings.xml><?xml version="1.0" encoding="utf-8"?>
<sst xmlns="http://schemas.openxmlformats.org/spreadsheetml/2006/main" count="349" uniqueCount="179">
  <si>
    <t>Informe Trimestral 2023</t>
  </si>
  <si>
    <t>Unidad Responsable:</t>
  </si>
  <si>
    <t>309 - Secretaría de Desarrollo Económico</t>
  </si>
  <si>
    <t>*</t>
  </si>
  <si>
    <t>Vinculación con el Plan Municipal de Desarrollo 2022 - 2024</t>
  </si>
  <si>
    <t>Programa Presupuestario:</t>
  </si>
  <si>
    <t>01 - Por una economía próspera</t>
  </si>
  <si>
    <t>Eje:</t>
  </si>
  <si>
    <t>1. Oaxaca de Juárez, próspero y con futuro</t>
  </si>
  <si>
    <t>Trimestre que se reporta:</t>
  </si>
  <si>
    <t>Objetivo: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</si>
  <si>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</si>
  <si>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</si>
  <si>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</si>
  <si>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</si>
  <si>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</si>
  <si>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</si>
  <si>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</si>
  <si>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</si>
  <si>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</si>
  <si>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</si>
  <si>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</si>
  <si>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</si>
  <si>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</si>
  <si>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</si>
  <si>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</si>
  <si>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</si>
  <si>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</si>
  <si>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</si>
  <si>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</si>
  <si>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</si>
  <si>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</si>
  <si>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</si>
  <si>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</si>
  <si>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</si>
  <si>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Tasa de Ocupación</t>
  </si>
  <si>
    <t>El Indicador Trimestral de la Actividad Económica Estatal (ITAEE) ofrece un panorama sobre la evolución económica de las entidades federativas del país.</t>
  </si>
  <si>
    <t>(ITAEE 2023 / ITAEE 2022) * 100</t>
  </si>
  <si>
    <t>Indice</t>
  </si>
  <si>
    <t>Estratégico</t>
  </si>
  <si>
    <t>Economía</t>
  </si>
  <si>
    <t>Anual</t>
  </si>
  <si>
    <t>Ascendente</t>
  </si>
  <si>
    <t>Porcentaje de personas interesadas en las acciones de fomento a la inversión y empleo desarrolladas</t>
  </si>
  <si>
    <t>Mide el 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</si>
  <si>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</si>
  <si>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</si>
  <si>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</si>
  <si>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Porcentaje de estrategias en materia económica realizados</t>
  </si>
  <si>
    <t>Mide el porcentaje de estrategias en materia económica realizados, como ferias del empleo, capacitaciones y mejores condiciones de competitividad con emprendedores</t>
  </si>
  <si>
    <t>(No. de estrategias realizadas en materia económica / No. de estrategias proyectadas en materia económica) * 100</t>
  </si>
  <si>
    <t>Trimestral</t>
  </si>
  <si>
    <t>Porcentaje de jóvenes interesados en programas de apoyo al empleo alcanzados</t>
  </si>
  <si>
    <t>Mide el porcentaje de jóvenes interesados en programas de apoyo al empleo alcanzados mayores de 24 años mediante ferias del empleo</t>
  </si>
  <si>
    <t>'(No. de jóvenes vinculados en programas de apoyo al empleo mediante ferias del empleo / No. de jóvenes registrados en programas de apoyo al empleo mediante ferias del empleo) * 100</t>
  </si>
  <si>
    <t>De Gestión</t>
  </si>
  <si>
    <t>Mensual</t>
  </si>
  <si>
    <t>Informe realizado por el Departamento de Vinculación Empresarial</t>
  </si>
  <si>
    <t>Porcentaje de emprendedores interesados en los programas de financiamiento alcanzados</t>
  </si>
  <si>
    <t>Mide el porcentaje de emprendedores interesados en los programas de financiamiento alcanzados</t>
  </si>
  <si>
    <t>(No. de gestiones de financiamiento para emprendedores interesados/ No. de gestiones de financiamiento vinculados) * 100</t>
  </si>
  <si>
    <t xml:space="preserve">Informe realizado por el Departamento de Emprendimiento </t>
  </si>
  <si>
    <t>Porcentaje de acciones para la habilitación de una tienda municipal realizadas</t>
  </si>
  <si>
    <t xml:space="preserve">Mide el porcentaje de acciones para la habilitación de una tienda municipal para que emprendedores puedan vender en Oaxaca de Juárez </t>
  </si>
  <si>
    <t>(No. de  acciones para la habilitación de una tienda municipal realizadas / No. de  acciones para la habilitación de una tienda municipal proyectadas) * 100</t>
  </si>
  <si>
    <t>Porcentaje de acciones para la gestión de fondos realizadas</t>
  </si>
  <si>
    <t xml:space="preserve">Mide el porcentaje de acciones para la gestión de fondos realizadas mediante una politica pública relacionada al desarrollo de los organismos de la economía social y solidaria </t>
  </si>
  <si>
    <t>(No. de acciones realizadas para crear un fondo de apoyo / No. de acciones proyectadas para crear un fondo de apoyo) * 100</t>
  </si>
  <si>
    <t>Porcentaje de estrategias para la vinculación laboral realizadas</t>
  </si>
  <si>
    <t>Mide el porcentaje de estrategias para la vinculación laboral realizadas mediante ferias del empleo para la ciudadania del municipio de Oaxaca de Juáre</t>
  </si>
  <si>
    <t>(No. de personas beneficiadas por la vinculación laboral proyectadas por la vinculación laboral / No. de personas proyectadas para ser beneficiadas por vinculación laboral) * 100</t>
  </si>
  <si>
    <t>Porcentaje de personas asistentes a las ferias de empleo contactadas</t>
  </si>
  <si>
    <t>Mide el porcentaje de personas asistentes a las ferias de empleo contactadas a través de vinculados con empresas de bienes y servicios</t>
  </si>
  <si>
    <t>(No. de personas vinculadas en las ferias de empleo / No. de personas proyectadas en vinculación en las ferias del empleo) * 100</t>
  </si>
  <si>
    <t>Porcentaje de acciones de Gestión de una bolsa de trabajo municipal</t>
  </si>
  <si>
    <t>Mide el porcentaje de acciones de Gestión de una bolsa de trabajo municipal, a través de la difusión y vinculación con las empresas de bienes y servicios participantes</t>
  </si>
  <si>
    <t>(No. de personas vinculadas a través de la bolsa de trabajo municipal / No. de personas proyectadas en vinculación a través de la bolsa de trabajo municipal) * 100</t>
  </si>
  <si>
    <t>Porcentaje de personas asistentes a las brigadas de empleo contactadas</t>
  </si>
  <si>
    <t>Mide el porcentaje de personas vinculadas en las brigadas de empleo, las cuales se realizan en agencias y colonias pertenecientes al Municipio de Oaxaca de Juárez</t>
  </si>
  <si>
    <t>(No. de personas vinculadas en las brigadas de empleo / No. total de personas asistentes en las brigadas de empleo) * 100</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</si>
  <si>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</si>
  <si>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</si>
  <si>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</si>
  <si>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Porcentaje de acciones de promoción de los beneficios de la formalidad laboral realizadas</t>
  </si>
  <si>
    <t>Mide el porcentaje de acciones de promoción de los beneficios de la formalidad laboral realizadas a través de flayers y promoción en redes sociales oficiales</t>
  </si>
  <si>
    <t>(No. de acciones de promoción de los beneficios de la formalidad laboral realizadas / No. de acciones de promoción de los beneficios de la formalidad laboral proyectadas) * 100</t>
  </si>
  <si>
    <t>Porcentaje de acciones de promoción de empleos dignos realizadas</t>
  </si>
  <si>
    <t>Mide el porcentaje de acciones de promoción de empleos dignos realizadas con la promoción de empleo digno</t>
  </si>
  <si>
    <t>(No. de  acciones de promoción de empleos dignos realizadas / No. de  acciones de promoción de empleos dignos proyectadas) * 100</t>
  </si>
  <si>
    <t xml:space="preserve">Informe realizado por la Unidad de Competitividad Empresarial </t>
  </si>
  <si>
    <t>Porcentaje de acciones de promoción para la agroecología realizadas</t>
  </si>
  <si>
    <t>Mide el porcentaje de acciones de promoción para la agroecología realizadas, entre las agencias y colonias, con los comisariados ejidatarios del Municipio de Oaxaca de Juárez</t>
  </si>
  <si>
    <t>(No. de acciones de promoción para la agroecología realizadas / No. de acciones de promoción para la agroecología proyectadas) * 100</t>
  </si>
  <si>
    <t>Porcentaje de acciones de promoción de la economía social y solidaria realizadas</t>
  </si>
  <si>
    <t>Mide el porcentaje de acciones de promoción de la economía social y solidaria realizadas con enfoque de emprendimiento</t>
  </si>
  <si>
    <t>(No. de acciones de promoción de la economía social y solidaria realizadas / No. de acciones de promoción de la economía social y solidaria proyectadas) * 100</t>
  </si>
  <si>
    <t>Porcentaje de acciones de promoción del crecimiento de las actividades económicas realizadas</t>
  </si>
  <si>
    <t>Mide el porcentaje de acciones de promoción del crecimiento de las actividades económicas en temas de emprendimiento y competitividad</t>
  </si>
  <si>
    <t>(No. de acciones de promoción del crecimiento de las actividades económicas en temas de emprendimiento y competitividad / No. de acciones de promoción del crecimiento de actividades económicas proyectadas en temas de emprendimiento y competitividad) * 100</t>
  </si>
  <si>
    <t>Porcentaje de acciones de promoción sobre la actualización del marco regulatorio realizadas</t>
  </si>
  <si>
    <t>Mide el porcentaje de acciones de promoción sobre la actualización del marco regulatorio realizadas con enfoque de regulación comercial en el Municipio de Oaxaca de Juárez</t>
  </si>
  <si>
    <t>(No. de acciones de promoción sobre la actualización del marco regulatorio realizadas con enfoque regulación comercial / No. de acciones de promoción sobre la actualización del marco regulatorio proyectadas con enfoque de regulación comercial) * 100</t>
  </si>
  <si>
    <t>Porcentaje de estrategias de implentaciónr realizadas</t>
  </si>
  <si>
    <t>Mide el porcentaje de estrategias de implementación de capacitación empresarial realizadas</t>
  </si>
  <si>
    <t>'(No. de estrategias de implementación de capacitación empresarial realizadas / No. de estrategias de capacitación empresarial de implementación proyectadas) * 100</t>
  </si>
  <si>
    <t>Porcentaje de personas de agencias y colonias capacitadas</t>
  </si>
  <si>
    <t>Mide el porcentaje de personas de agencias y colonias capacitadas en temas laborales por la entidad de certificación y evaluación</t>
  </si>
  <si>
    <t>(No. de personas de agencias y colonias capacitadas en material laboral / No. de personas proyectadas de agencias y colonias capacitadas en material laboral) * 100</t>
  </si>
  <si>
    <t>Porcentaje de personas de microempresas incorporadas al programa capacitadas</t>
  </si>
  <si>
    <t xml:space="preserve">Mide el porcentaje de personas  dueñas de microempresas incorporadas al programa de desarrollo empresarial para el desarrollo de su competitividad </t>
  </si>
  <si>
    <t>(No. de personas dueñas de microempresas incorporadas al programa de capacitación / No. de personas dueñas de microempresas proyectadas para su capacitación) * 100</t>
  </si>
  <si>
    <t>Porcentaje de acciones del programa de feria tradicional realizadas</t>
  </si>
  <si>
    <t>Mide el porcentaje de personas integradas al programa de feria tradicional para los emprendedores del Municipio de Oaxaca de Juárez</t>
  </si>
  <si>
    <t>(No. de personas registradas en el programa de feria tradicional para los emprendedores / No. de personas proyectadas en el programa de feria tradicional para emprendedores) * 100</t>
  </si>
  <si>
    <t>Porcentaje de acciones del programa de comercialización en vivo realizadas</t>
  </si>
  <si>
    <t>Mide el porcentaje de acciones del programa de comercialización en vivo de Oaxaca Peatonal</t>
  </si>
  <si>
    <t>(No. de acciones del programa de comercialización en vivo de Oaxaca peatonal / No. de acciones del programa de comercialización en vivo proyectadas) * 100</t>
  </si>
  <si>
    <t>Porcentaje de acciones de capacitación y créditos realizadas</t>
  </si>
  <si>
    <t>Mide el porcentaje de personas que recibieron capacitación con el fin de buscar un financiamiento</t>
  </si>
  <si>
    <t>(No. de  personas que recibieron capacitación con el fin de buscar financiamiento realizadas / No. de personas que recibieron capacitación con el fin de buscar financiamiento proyectadas) * 100</t>
  </si>
  <si>
    <t>Porcentaje  de convenios de colaboración formalizados</t>
  </si>
  <si>
    <t>Mide el porcentaje  de convenios de colaboración con instituciones educativas y gubernamentales</t>
  </si>
  <si>
    <t>(No. de convenios de colaboración formalizados / No. de convenios de colaboración proyectados) * 100</t>
  </si>
  <si>
    <t>Porcentaje de acciones implementadas para formalizar el convenio específico con el CECAD de la UABJO realizadas</t>
  </si>
  <si>
    <t>Mide el porcentaje de acciones implementadas para formalizar el convenio específico con el CECAD de la UABJO realizadas</t>
  </si>
  <si>
    <t>(No. de acciones implementadas para formalizar el convenio específico con el CECAD de la UABJO realizadas / No. de acciones implementadas para formalizar el convenio específico con el CECAD de la UABJO proyectadas) * 100</t>
  </si>
  <si>
    <t>Porcentaje de acciones de apertura, formalización y cierre concluidas</t>
  </si>
  <si>
    <t>Mide el porcentaje de acciones de apertura, formalización y cierre concluidas de establecimientos comerciales en Oaxaca de Juárez</t>
  </si>
  <si>
    <t>(No. de acciones de apertura, formalización y cierre concluidas / No. de acciones de apertura, formalización y cierre proyectadas) * 100</t>
  </si>
  <si>
    <t>Porcentaje de empresas nuevas con registro concluido</t>
  </si>
  <si>
    <t xml:space="preserve">Mide el porcentaje de empresas nuevas con registro concluido en la Unidad de trámites empresariales del Municipio de Oaxaca de Juárez </t>
  </si>
  <si>
    <t>(No. de empresas nuevas con registro concluido / No. de empresas nuevas con registro proeyctadas) *100</t>
  </si>
  <si>
    <t>Porcentaje  de negocios informales con el trámite de formalización concluido</t>
  </si>
  <si>
    <t>Mide el porcentaje  de negocios informales con el trámite de formalización concluido realizado por la Unidad de trámites empresariales del Municipio de Oaxaca de Juárez</t>
  </si>
  <si>
    <t>(No. de negocios informales con el trámite de formalización concluido / No. de negocios informales con el trámite de formalización proyectado) * 100</t>
  </si>
  <si>
    <t>Porcentaje  de negocios sin actividad con el trámite de cierre concluido</t>
  </si>
  <si>
    <t>Mide el porcentaje  de negocios sin actividad con el trámite de cierre concluido en la Unidad de Trámites empresariales</t>
  </si>
  <si>
    <t>(No. de negocios sin actividad con el trámite de cierre concluido / No. de negocios sin actividad con el trámite de cierre proyectado) * 100</t>
  </si>
  <si>
    <t xml:space="preserve">Descendente </t>
  </si>
  <si>
    <t>Elaboró</t>
  </si>
  <si>
    <t>Vo. Bo.</t>
  </si>
  <si>
    <t xml:space="preserve">Mtro. Rogelio Ballesteros Cruz
Jefe de Unidad de Competitividad Empresarial </t>
  </si>
  <si>
    <t>L.A. José Manuel Vázquez Córdova
Secretario de Desarrollo Económico</t>
  </si>
  <si>
    <t>Informe realizado por la Unidad de Ecomomía Social y Solidaria</t>
  </si>
  <si>
    <t>Informe realizado por la Unidad de Trámites Empresariales</t>
  </si>
  <si>
    <t>Informe realizado por el Departamento de Desarrollo Económico y Solidario</t>
  </si>
  <si>
    <t xml:space="preserve">Informa realizado por la Unidad de Control de la Actividad Comercial </t>
  </si>
  <si>
    <t>Informe realizado por el Departamento de Certificación y Evaluación</t>
  </si>
  <si>
    <t>Fin</t>
  </si>
  <si>
    <t>Propósito</t>
  </si>
  <si>
    <t>Componente 1</t>
  </si>
  <si>
    <t>Actividad 1.2</t>
  </si>
  <si>
    <t>Actividad 1.3</t>
  </si>
  <si>
    <t>Actividad 1.5</t>
  </si>
  <si>
    <t>Actividad 1.6</t>
  </si>
  <si>
    <t>Componente 2</t>
  </si>
  <si>
    <t>Actividad 2.1</t>
  </si>
  <si>
    <t>Actividad 2.2</t>
  </si>
  <si>
    <t>Actividad 2.3</t>
  </si>
  <si>
    <t>Componente 3</t>
  </si>
  <si>
    <t>Actividad 3.2</t>
  </si>
  <si>
    <t>Actividad 3.3</t>
  </si>
  <si>
    <t>Actividad 3.4</t>
  </si>
  <si>
    <t>Actividad 3.5</t>
  </si>
  <si>
    <t>Actividad 3.6</t>
  </si>
  <si>
    <t>Actividad 3.7</t>
  </si>
  <si>
    <t>Componente 4</t>
  </si>
  <si>
    <t xml:space="preserve">Actividad 4.1 </t>
  </si>
  <si>
    <t>Actividad 4.2</t>
  </si>
  <si>
    <t>Actividad 4.4</t>
  </si>
  <si>
    <t>Actividad 4.5</t>
  </si>
  <si>
    <t>Actividad 4.6</t>
  </si>
  <si>
    <t>Componente 5</t>
  </si>
  <si>
    <t>Actividad 5.1</t>
  </si>
  <si>
    <t>Componente 6</t>
  </si>
  <si>
    <t>Actividad 6.1</t>
  </si>
  <si>
    <t>Actividad 6.2</t>
  </si>
  <si>
    <t>Actividad  6.3</t>
  </si>
  <si>
    <t>3er.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</si>
</sst>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
      <sz val="11"/>
      <name val="Tahoma"/>
      <family val="2"/>
    </font>
    <font>
      <sz val="11"/>
      <name val="Arial"/>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1" fillId="2" borderId="0" xfId="0" applyFont="1" applyFill="1"/>
    <xf numFmtId="0" fontId="1" fillId="0" borderId="0" xfId="0" applyFont="1"/>
    <xf numFmtId="0" fontId="3" fillId="2" borderId="0" xfId="0" applyFont="1" applyFill="1"/>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3" fillId="2" borderId="0" xfId="0" quotePrefix="1" applyFont="1" applyFill="1" applyAlignment="1">
      <alignment horizontal="center" vertical="center"/>
    </xf>
    <xf numFmtId="0" fontId="3" fillId="0" borderId="0" xfId="0" applyFont="1"/>
    <xf numFmtId="0" fontId="3" fillId="2" borderId="0" xfId="0" applyFont="1" applyFill="1" applyAlignment="1">
      <alignment horizontal="center"/>
    </xf>
    <xf numFmtId="0" fontId="3" fillId="2" borderId="0" xfId="0" applyFont="1" applyFill="1" applyAlignment="1">
      <alignment horizontal="center" vertical="center"/>
    </xf>
    <xf numFmtId="0" fontId="8" fillId="2" borderId="0" xfId="0" applyFont="1" applyFill="1"/>
    <xf numFmtId="0" fontId="8" fillId="0" borderId="0" xfId="0" applyFont="1"/>
    <xf numFmtId="0" fontId="7" fillId="10" borderId="2" xfId="0" applyFont="1" applyFill="1" applyBorder="1" applyAlignment="1">
      <alignment horizontal="center" vertical="center"/>
    </xf>
    <xf numFmtId="0" fontId="8" fillId="2" borderId="0" xfId="0" applyFont="1" applyFill="1" applyAlignment="1">
      <alignment horizontal="center" vertical="center"/>
    </xf>
    <xf numFmtId="0" fontId="5" fillId="4" borderId="2" xfId="0" applyFont="1" applyFill="1" applyBorder="1" applyAlignment="1">
      <alignment horizontal="center" vertical="center" wrapText="1"/>
    </xf>
    <xf numFmtId="0" fontId="9" fillId="0" borderId="2" xfId="0" applyFont="1" applyBorder="1" applyAlignment="1">
      <alignment horizontal="left" vertical="center" wrapText="1"/>
    </xf>
    <xf numFmtId="3" fontId="5" fillId="4" borderId="2" xfId="0" applyNumberFormat="1" applyFont="1" applyFill="1" applyBorder="1" applyAlignment="1">
      <alignment horizontal="center" vertical="center"/>
    </xf>
    <xf numFmtId="3" fontId="5" fillId="14" borderId="2" xfId="0" applyNumberFormat="1" applyFont="1" applyFill="1" applyBorder="1" applyAlignment="1">
      <alignment horizontal="center" vertical="center"/>
    </xf>
    <xf numFmtId="1" fontId="5" fillId="4" borderId="2" xfId="0" applyNumberFormat="1" applyFont="1" applyFill="1" applyBorder="1" applyAlignment="1">
      <alignment horizontal="center" vertical="center"/>
    </xf>
    <xf numFmtId="1" fontId="5" fillId="14" borderId="2" xfId="0" applyNumberFormat="1" applyFont="1" applyFill="1" applyBorder="1" applyAlignment="1">
      <alignment horizontal="center" vertical="center"/>
    </xf>
    <xf numFmtId="1" fontId="5" fillId="15" borderId="2" xfId="0" applyNumberFormat="1" applyFont="1" applyFill="1" applyBorder="1" applyAlignment="1">
      <alignment horizontal="center" vertical="center"/>
    </xf>
    <xf numFmtId="0" fontId="8" fillId="0" borderId="0" xfId="0" applyFont="1" applyAlignment="1">
      <alignment horizontal="center" vertical="center"/>
    </xf>
    <xf numFmtId="0" fontId="5"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quotePrefix="1" applyFont="1" applyBorder="1" applyAlignment="1">
      <alignment horizontal="left" vertical="center" wrapText="1"/>
    </xf>
    <xf numFmtId="0" fontId="1" fillId="2" borderId="0" xfId="0" applyFont="1" applyFill="1" applyAlignment="1">
      <alignment horizontal="center"/>
    </xf>
    <xf numFmtId="3" fontId="5" fillId="4" borderId="2" xfId="0" quotePrefix="1" applyNumberFormat="1" applyFont="1" applyFill="1" applyBorder="1" applyAlignment="1">
      <alignment horizontal="center" vertical="center"/>
    </xf>
    <xf numFmtId="1" fontId="5" fillId="4" borderId="2" xfId="0" quotePrefix="1" applyNumberFormat="1" applyFont="1" applyFill="1" applyBorder="1" applyAlignment="1">
      <alignment horizontal="center" vertical="center"/>
    </xf>
    <xf numFmtId="0" fontId="1" fillId="0" borderId="0" xfId="0" applyFont="1" applyAlignment="1">
      <alignment horizontal="center"/>
    </xf>
    <xf numFmtId="0" fontId="10" fillId="0" borderId="2" xfId="0" applyFont="1" applyBorder="1" applyAlignment="1">
      <alignment horizontal="center" vertical="center"/>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9" fillId="0" borderId="2" xfId="0" quotePrefix="1" applyFont="1" applyBorder="1" applyAlignment="1">
      <alignment horizontal="center" vertical="center" wrapText="1"/>
    </xf>
    <xf numFmtId="0" fontId="9" fillId="16" borderId="2" xfId="0" applyFont="1" applyFill="1" applyBorder="1" applyAlignment="1">
      <alignment horizontal="left" vertical="center" wrapText="1"/>
    </xf>
    <xf numFmtId="0" fontId="9" fillId="16" borderId="2"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1" fillId="0" borderId="0" xfId="0" applyFont="1" applyAlignment="1">
      <alignment horizontal="center" vertical="center"/>
    </xf>
    <xf numFmtId="0" fontId="5" fillId="0" borderId="0" xfId="0" quotePrefix="1" applyFont="1" applyAlignment="1">
      <alignment horizontal="center"/>
    </xf>
    <xf numFmtId="0" fontId="5" fillId="0" borderId="9" xfId="0" applyFont="1" applyBorder="1" applyAlignment="1">
      <alignment horizontal="center"/>
    </xf>
    <xf numFmtId="1" fontId="5" fillId="0" borderId="2" xfId="0" applyNumberFormat="1" applyFont="1" applyBorder="1" applyAlignment="1">
      <alignment horizontal="center" vertical="center"/>
    </xf>
    <xf numFmtId="1" fontId="5" fillId="0" borderId="2" xfId="0" quotePrefix="1" applyNumberFormat="1" applyFont="1" applyBorder="1" applyAlignment="1">
      <alignment horizontal="center" vertical="center"/>
    </xf>
    <xf numFmtId="0" fontId="7" fillId="11" borderId="2" xfId="0" applyFont="1" applyFill="1" applyBorder="1" applyAlignment="1">
      <alignment horizontal="center" vertical="center" wrapText="1"/>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8" xfId="0" applyFont="1" applyFill="1" applyBorder="1" applyAlignment="1">
      <alignment horizontal="center" vertical="center"/>
    </xf>
    <xf numFmtId="0" fontId="7" fillId="10" borderId="5" xfId="0" applyFont="1" applyFill="1" applyBorder="1" applyAlignment="1">
      <alignment horizontal="center" vertical="center" wrapText="1"/>
    </xf>
    <xf numFmtId="0" fontId="6" fillId="0" borderId="10" xfId="0" applyFont="1" applyBorder="1" applyAlignment="1">
      <alignment horizontal="center" wrapText="1"/>
    </xf>
    <xf numFmtId="0" fontId="6" fillId="0" borderId="10" xfId="0" applyFont="1" applyBorder="1" applyAlignment="1">
      <alignment horizontal="center"/>
    </xf>
    <xf numFmtId="0" fontId="7" fillId="12" borderId="2" xfId="0" applyFont="1" applyFill="1" applyBorder="1" applyAlignment="1">
      <alignment horizontal="center" vertical="center"/>
    </xf>
    <xf numFmtId="0" fontId="7" fillId="13" borderId="5"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5" xfId="0" applyFont="1" applyFill="1" applyBorder="1" applyAlignment="1">
      <alignment horizontal="center" vertical="center"/>
    </xf>
    <xf numFmtId="0" fontId="7" fillId="13" borderId="8" xfId="0" applyFont="1" applyFill="1" applyBorder="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9" xfId="0" applyFont="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7" fillId="10" borderId="8" xfId="0" applyFont="1" applyFill="1" applyBorder="1" applyAlignment="1">
      <alignment horizontal="center" vertical="center" wrapTex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2" fillId="2" borderId="0" xfId="0" applyFont="1" applyFill="1" applyAlignment="1">
      <alignment horizontal="center" vertical="center"/>
    </xf>
    <xf numFmtId="0" fontId="4" fillId="3" borderId="1" xfId="0" applyFont="1" applyFill="1" applyBorder="1" applyAlignment="1">
      <alignment horizontal="left" vertical="center" indent="1"/>
    </xf>
    <xf numFmtId="0" fontId="6" fillId="5" borderId="2" xfId="0" applyFont="1" applyFill="1" applyBorder="1" applyAlignment="1">
      <alignment horizontal="center" vertical="center"/>
    </xf>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CA420A43-31DD-0841-BBB1-ADA9688E33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7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48081-CE19-194C-A1E2-9B61A9757FAE}">
  <sheetPr>
    <pageSetUpPr fitToPage="1"/>
  </sheetPr>
  <dimension ref="A1:AB53"/>
  <sheetViews>
    <sheetView tabSelected="1" topLeftCell="A17" workbookViewId="0">
      <selection activeCell="V20" sqref="V20"/>
    </sheetView>
  </sheetViews>
  <sheetFormatPr baseColWidth="10" defaultColWidth="11.5" defaultRowHeight="13" x14ac:dyDescent="0.15"/>
  <cols>
    <col min="1" max="1" width="12.6640625" style="2" customWidth="1"/>
    <col min="2" max="2" width="14.33203125" style="2" customWidth="1"/>
    <col min="3" max="4" width="20.6640625" style="2" customWidth="1"/>
    <col min="5" max="5" width="20.6640625" style="28" customWidth="1"/>
    <col min="6" max="6" width="13.6640625" style="2" customWidth="1"/>
    <col min="7" max="7" width="14.5" style="2" customWidth="1"/>
    <col min="8" max="8" width="13" style="2" customWidth="1"/>
    <col min="9" max="9" width="12.5" style="2" customWidth="1"/>
    <col min="10" max="10" width="14.33203125" style="2" customWidth="1"/>
    <col min="11" max="11" width="6.83203125" style="38" customWidth="1"/>
    <col min="12" max="12" width="7.1640625" style="2" customWidth="1"/>
    <col min="13" max="16" width="5.6640625" style="2" customWidth="1"/>
    <col min="17" max="17" width="11.1640625" style="2" bestFit="1" customWidth="1"/>
    <col min="18" max="21" width="5.6640625" style="2" customWidth="1"/>
    <col min="22" max="22" width="11.1640625" style="2" bestFit="1" customWidth="1"/>
    <col min="23" max="26" width="5.6640625" style="2" customWidth="1"/>
    <col min="27" max="27" width="11.1640625" style="2" bestFit="1" customWidth="1"/>
    <col min="28" max="28" width="21" style="2" bestFit="1" customWidth="1"/>
    <col min="29" max="29" width="1.1640625" style="2" customWidth="1"/>
    <col min="30" max="16384" width="11.5" style="2"/>
  </cols>
  <sheetData>
    <row r="1" spans="1:28" ht="15" customHeight="1" x14ac:dyDescent="0.15">
      <c r="A1" s="1"/>
      <c r="B1" s="75" t="s">
        <v>0</v>
      </c>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28" ht="18" customHeight="1" x14ac:dyDescent="0.15">
      <c r="A2" s="1"/>
      <c r="B2" s="75"/>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ht="12.75" customHeight="1" x14ac:dyDescent="0.15">
      <c r="A3" s="1"/>
      <c r="B3" s="75"/>
      <c r="C3" s="75"/>
      <c r="D3" s="75"/>
      <c r="E3" s="75"/>
      <c r="F3" s="75"/>
      <c r="G3" s="75"/>
      <c r="H3" s="75"/>
      <c r="I3" s="75"/>
      <c r="J3" s="75"/>
      <c r="K3" s="75"/>
      <c r="L3" s="75"/>
      <c r="M3" s="75"/>
      <c r="N3" s="75"/>
      <c r="O3" s="75"/>
      <c r="P3" s="75"/>
      <c r="Q3" s="75"/>
      <c r="R3" s="75"/>
      <c r="S3" s="75"/>
      <c r="T3" s="75"/>
      <c r="U3" s="75"/>
      <c r="V3" s="75"/>
      <c r="W3" s="75"/>
      <c r="X3" s="75"/>
      <c r="Y3" s="75"/>
      <c r="Z3" s="75"/>
      <c r="AA3" s="75"/>
      <c r="AB3" s="75"/>
    </row>
    <row r="4" spans="1:28" x14ac:dyDescent="0.15">
      <c r="A4" s="1"/>
      <c r="B4" s="75"/>
      <c r="C4" s="75"/>
      <c r="D4" s="75"/>
      <c r="E4" s="75"/>
      <c r="F4" s="75"/>
      <c r="G4" s="75"/>
      <c r="H4" s="75"/>
      <c r="I4" s="75"/>
      <c r="J4" s="75"/>
      <c r="K4" s="75"/>
      <c r="L4" s="75"/>
      <c r="M4" s="75"/>
      <c r="N4" s="75"/>
      <c r="O4" s="75"/>
      <c r="P4" s="75"/>
      <c r="Q4" s="75"/>
      <c r="R4" s="75"/>
      <c r="S4" s="75"/>
      <c r="T4" s="75"/>
      <c r="U4" s="75"/>
      <c r="V4" s="75"/>
      <c r="W4" s="75"/>
      <c r="X4" s="75"/>
      <c r="Y4" s="75"/>
      <c r="Z4" s="75"/>
      <c r="AA4" s="75"/>
      <c r="AB4" s="75"/>
    </row>
    <row r="5" spans="1:28" s="7" customFormat="1" ht="18" customHeight="1" x14ac:dyDescent="0.15">
      <c r="A5" s="3"/>
      <c r="B5" s="76" t="s">
        <v>1</v>
      </c>
      <c r="C5" s="76"/>
      <c r="D5" s="62" t="s">
        <v>2</v>
      </c>
      <c r="E5" s="63"/>
      <c r="F5" s="63"/>
      <c r="G5" s="63"/>
      <c r="H5" s="63"/>
      <c r="I5" s="63"/>
      <c r="J5" s="63"/>
      <c r="K5" s="6" t="s">
        <v>3</v>
      </c>
      <c r="L5" s="3"/>
      <c r="M5" s="77" t="s">
        <v>4</v>
      </c>
      <c r="N5" s="77"/>
      <c r="O5" s="77"/>
      <c r="P5" s="77"/>
      <c r="Q5" s="77"/>
      <c r="R5" s="77"/>
      <c r="S5" s="77"/>
      <c r="T5" s="77"/>
      <c r="U5" s="77"/>
      <c r="V5" s="77"/>
      <c r="W5" s="77"/>
      <c r="X5" s="77"/>
      <c r="Y5" s="77"/>
      <c r="Z5" s="77"/>
      <c r="AA5" s="77"/>
      <c r="AB5" s="77"/>
    </row>
    <row r="6" spans="1:28" s="7" customFormat="1" ht="15" x14ac:dyDescent="0.15">
      <c r="A6" s="3"/>
      <c r="B6" s="78" t="s">
        <v>5</v>
      </c>
      <c r="C6" s="79"/>
      <c r="D6" s="62" t="s">
        <v>6</v>
      </c>
      <c r="E6" s="63"/>
      <c r="F6" s="63"/>
      <c r="G6" s="63"/>
      <c r="H6" s="63"/>
      <c r="I6" s="63"/>
      <c r="J6" s="63"/>
      <c r="K6" s="6" t="s">
        <v>3</v>
      </c>
      <c r="L6" s="3"/>
      <c r="M6" s="65" t="s">
        <v>7</v>
      </c>
      <c r="N6" s="65"/>
      <c r="O6" s="80" t="s">
        <v>8</v>
      </c>
      <c r="P6" s="81"/>
      <c r="Q6" s="81"/>
      <c r="R6" s="81"/>
      <c r="S6" s="81"/>
      <c r="T6" s="81"/>
      <c r="U6" s="81"/>
      <c r="V6" s="81"/>
      <c r="W6" s="81"/>
      <c r="X6" s="81"/>
      <c r="Y6" s="81"/>
      <c r="Z6" s="81"/>
      <c r="AA6" s="81"/>
      <c r="AB6" s="81"/>
    </row>
    <row r="7" spans="1:28" s="7" customFormat="1" ht="75" customHeight="1" x14ac:dyDescent="0.15">
      <c r="A7" s="3"/>
      <c r="B7" s="60" t="s">
        <v>9</v>
      </c>
      <c r="C7" s="61"/>
      <c r="D7" s="62" t="s">
        <v>178</v>
      </c>
      <c r="E7" s="63"/>
      <c r="F7" s="63"/>
      <c r="G7" s="63"/>
      <c r="H7" s="63"/>
      <c r="I7" s="63"/>
      <c r="J7" s="63"/>
      <c r="K7" s="6" t="s">
        <v>3</v>
      </c>
      <c r="L7" s="3"/>
      <c r="M7" s="65" t="s">
        <v>10</v>
      </c>
      <c r="N7" s="65"/>
      <c r="O7" s="66" t="s">
        <v>11</v>
      </c>
      <c r="P7" s="67"/>
      <c r="Q7" s="67"/>
      <c r="R7" s="67"/>
      <c r="S7" s="67"/>
      <c r="T7" s="67"/>
      <c r="U7" s="67"/>
      <c r="V7" s="67"/>
      <c r="W7" s="67"/>
      <c r="X7" s="67"/>
      <c r="Y7" s="67"/>
      <c r="Z7" s="67"/>
      <c r="AA7" s="67"/>
      <c r="AB7" s="67"/>
    </row>
    <row r="8" spans="1:28" s="7" customFormat="1" ht="12" x14ac:dyDescent="0.15">
      <c r="A8" s="3"/>
      <c r="B8" s="3"/>
      <c r="C8" s="3"/>
      <c r="D8" s="3"/>
      <c r="E8" s="8"/>
      <c r="F8" s="3"/>
      <c r="G8" s="3"/>
      <c r="H8" s="3"/>
      <c r="I8" s="3"/>
      <c r="J8" s="3"/>
      <c r="K8" s="9"/>
      <c r="L8" s="3"/>
      <c r="M8" s="3"/>
      <c r="N8" s="3"/>
      <c r="O8" s="3"/>
      <c r="P8" s="3"/>
      <c r="Q8" s="3"/>
      <c r="R8" s="3"/>
      <c r="S8" s="3"/>
      <c r="T8" s="3"/>
      <c r="U8" s="3"/>
      <c r="V8" s="3"/>
      <c r="W8" s="3"/>
      <c r="X8" s="3"/>
      <c r="Y8" s="3"/>
      <c r="Z8" s="3"/>
      <c r="AA8" s="3"/>
      <c r="AB8" s="3"/>
    </row>
    <row r="9" spans="1:28" s="7" customFormat="1" ht="16.5" customHeight="1" x14ac:dyDescent="0.15">
      <c r="A9" s="3"/>
      <c r="B9" s="68" t="s">
        <v>12</v>
      </c>
      <c r="C9" s="68"/>
      <c r="D9" s="68"/>
      <c r="E9" s="68"/>
      <c r="F9" s="68"/>
      <c r="G9" s="68"/>
      <c r="H9" s="68"/>
      <c r="I9" s="68"/>
      <c r="J9" s="68"/>
      <c r="K9" s="68"/>
      <c r="L9" s="68"/>
      <c r="M9" s="69" t="s">
        <v>13</v>
      </c>
      <c r="N9" s="69"/>
      <c r="O9" s="69"/>
      <c r="P9" s="69"/>
      <c r="Q9" s="69"/>
      <c r="R9" s="70" t="s">
        <v>14</v>
      </c>
      <c r="S9" s="70"/>
      <c r="T9" s="70"/>
      <c r="U9" s="70"/>
      <c r="V9" s="70"/>
      <c r="W9" s="71" t="s">
        <v>15</v>
      </c>
      <c r="X9" s="71"/>
      <c r="Y9" s="71"/>
      <c r="Z9" s="71"/>
      <c r="AA9" s="71"/>
      <c r="AB9" s="72" t="s">
        <v>16</v>
      </c>
    </row>
    <row r="10" spans="1:28" s="11" customFormat="1" ht="13.5" customHeight="1" x14ac:dyDescent="0.15">
      <c r="A10" s="10"/>
      <c r="B10" s="48" t="s">
        <v>17</v>
      </c>
      <c r="C10" s="46" t="s">
        <v>18</v>
      </c>
      <c r="D10" s="46" t="s">
        <v>19</v>
      </c>
      <c r="E10" s="46" t="s">
        <v>20</v>
      </c>
      <c r="F10" s="48" t="s">
        <v>21</v>
      </c>
      <c r="G10" s="46" t="s">
        <v>22</v>
      </c>
      <c r="H10" s="46" t="s">
        <v>23</v>
      </c>
      <c r="I10" s="48" t="s">
        <v>24</v>
      </c>
      <c r="J10" s="48" t="s">
        <v>25</v>
      </c>
      <c r="K10" s="73" t="s">
        <v>26</v>
      </c>
      <c r="L10" s="74"/>
      <c r="M10" s="43" t="s">
        <v>27</v>
      </c>
      <c r="N10" s="43" t="s">
        <v>28</v>
      </c>
      <c r="O10" s="43" t="s">
        <v>29</v>
      </c>
      <c r="P10" s="43" t="s">
        <v>30</v>
      </c>
      <c r="Q10" s="43" t="s">
        <v>31</v>
      </c>
      <c r="R10" s="45" t="s">
        <v>27</v>
      </c>
      <c r="S10" s="45" t="s">
        <v>28</v>
      </c>
      <c r="T10" s="45" t="s">
        <v>29</v>
      </c>
      <c r="U10" s="45" t="s">
        <v>30</v>
      </c>
      <c r="V10" s="45" t="s">
        <v>31</v>
      </c>
      <c r="W10" s="52" t="s">
        <v>27</v>
      </c>
      <c r="X10" s="52" t="s">
        <v>28</v>
      </c>
      <c r="Y10" s="52" t="s">
        <v>29</v>
      </c>
      <c r="Z10" s="52" t="s">
        <v>30</v>
      </c>
      <c r="AA10" s="54" t="s">
        <v>32</v>
      </c>
      <c r="AB10" s="72"/>
    </row>
    <row r="11" spans="1:28" s="11" customFormat="1" ht="13.5" customHeight="1" x14ac:dyDescent="0.15">
      <c r="A11" s="10"/>
      <c r="B11" s="64"/>
      <c r="C11" s="47"/>
      <c r="D11" s="47"/>
      <c r="E11" s="47"/>
      <c r="F11" s="47"/>
      <c r="G11" s="47"/>
      <c r="H11" s="47"/>
      <c r="I11" s="64"/>
      <c r="J11" s="64"/>
      <c r="K11" s="12" t="s">
        <v>33</v>
      </c>
      <c r="L11" s="12" t="s">
        <v>34</v>
      </c>
      <c r="M11" s="43"/>
      <c r="N11" s="43"/>
      <c r="O11" s="43"/>
      <c r="P11" s="43"/>
      <c r="Q11" s="44"/>
      <c r="R11" s="45"/>
      <c r="S11" s="45"/>
      <c r="T11" s="45"/>
      <c r="U11" s="45"/>
      <c r="V11" s="51"/>
      <c r="W11" s="53"/>
      <c r="X11" s="53"/>
      <c r="Y11" s="53"/>
      <c r="Z11" s="53"/>
      <c r="AA11" s="55"/>
      <c r="AB11" s="72"/>
    </row>
    <row r="12" spans="1:28" s="21" customFormat="1" ht="120" x14ac:dyDescent="0.2">
      <c r="A12" s="13"/>
      <c r="B12" s="14" t="s">
        <v>148</v>
      </c>
      <c r="C12" s="15" t="s">
        <v>35</v>
      </c>
      <c r="D12" s="14" t="s">
        <v>36</v>
      </c>
      <c r="E12" s="14" t="s">
        <v>37</v>
      </c>
      <c r="F12" s="14" t="s">
        <v>38</v>
      </c>
      <c r="G12" s="14" t="s">
        <v>39</v>
      </c>
      <c r="H12" s="14" t="s">
        <v>40</v>
      </c>
      <c r="I12" s="14" t="s">
        <v>41</v>
      </c>
      <c r="J12" s="14" t="s">
        <v>42</v>
      </c>
      <c r="K12" s="5">
        <v>2</v>
      </c>
      <c r="L12" s="5">
        <v>2022</v>
      </c>
      <c r="M12" s="16">
        <v>0</v>
      </c>
      <c r="N12" s="16">
        <v>0</v>
      </c>
      <c r="O12" s="16">
        <v>0</v>
      </c>
      <c r="P12" s="16">
        <v>3</v>
      </c>
      <c r="Q12" s="17">
        <f>SUM(M12:P12)</f>
        <v>3</v>
      </c>
      <c r="R12" s="41">
        <v>0</v>
      </c>
      <c r="S12" s="18">
        <v>0</v>
      </c>
      <c r="T12" s="18">
        <v>0</v>
      </c>
      <c r="U12" s="18"/>
      <c r="V12" s="19">
        <f>SUM(R12:U12)</f>
        <v>0</v>
      </c>
      <c r="W12" s="20">
        <f>M12-R12</f>
        <v>0</v>
      </c>
      <c r="X12" s="20">
        <f t="shared" ref="X12:Z27" si="0">N12-S12</f>
        <v>0</v>
      </c>
      <c r="Y12" s="20">
        <f t="shared" si="0"/>
        <v>0</v>
      </c>
      <c r="Z12" s="20">
        <f>P12-U12</f>
        <v>3</v>
      </c>
      <c r="AA12" s="20">
        <f>SUM(W12:Z12)</f>
        <v>3</v>
      </c>
      <c r="AB12" s="14"/>
    </row>
    <row r="13" spans="1:28" ht="150" x14ac:dyDescent="0.15">
      <c r="A13" s="1"/>
      <c r="B13" s="14" t="s">
        <v>149</v>
      </c>
      <c r="C13" s="15" t="s">
        <v>43</v>
      </c>
      <c r="D13" s="15" t="s">
        <v>44</v>
      </c>
      <c r="E13" s="14" t="s">
        <v>45</v>
      </c>
      <c r="F13" s="14" t="s">
        <v>46</v>
      </c>
      <c r="G13" s="14" t="s">
        <v>39</v>
      </c>
      <c r="H13" s="14" t="s">
        <v>47</v>
      </c>
      <c r="I13" s="14" t="s">
        <v>41</v>
      </c>
      <c r="J13" s="14" t="s">
        <v>42</v>
      </c>
      <c r="K13" s="5">
        <v>0</v>
      </c>
      <c r="L13" s="5">
        <v>2022</v>
      </c>
      <c r="M13" s="16">
        <v>0</v>
      </c>
      <c r="N13" s="16">
        <v>0</v>
      </c>
      <c r="O13" s="16">
        <v>0</v>
      </c>
      <c r="P13" s="16">
        <v>100</v>
      </c>
      <c r="Q13" s="17">
        <f>SUM(M13:P13)</f>
        <v>100</v>
      </c>
      <c r="R13" s="41">
        <v>0</v>
      </c>
      <c r="S13" s="18">
        <v>0</v>
      </c>
      <c r="T13" s="18">
        <v>0</v>
      </c>
      <c r="U13" s="18"/>
      <c r="V13" s="19">
        <f>SUM(R13:U13)</f>
        <v>0</v>
      </c>
      <c r="W13" s="20">
        <f>M13-R13</f>
        <v>0</v>
      </c>
      <c r="X13" s="20">
        <f t="shared" si="0"/>
        <v>0</v>
      </c>
      <c r="Y13" s="20">
        <f t="shared" si="0"/>
        <v>0</v>
      </c>
      <c r="Z13" s="20">
        <f t="shared" si="0"/>
        <v>100</v>
      </c>
      <c r="AA13" s="20">
        <f>SUM(W13:Z13)</f>
        <v>100</v>
      </c>
      <c r="AB13" s="14"/>
    </row>
    <row r="14" spans="1:28" ht="120" x14ac:dyDescent="0.15">
      <c r="A14" s="1"/>
      <c r="B14" s="22" t="s">
        <v>150</v>
      </c>
      <c r="C14" s="15" t="s">
        <v>48</v>
      </c>
      <c r="D14" s="15" t="s">
        <v>49</v>
      </c>
      <c r="E14" s="14" t="s">
        <v>50</v>
      </c>
      <c r="F14" s="14" t="s">
        <v>46</v>
      </c>
      <c r="G14" s="14" t="s">
        <v>39</v>
      </c>
      <c r="H14" s="14" t="s">
        <v>47</v>
      </c>
      <c r="I14" s="14" t="s">
        <v>51</v>
      </c>
      <c r="J14" s="14" t="s">
        <v>42</v>
      </c>
      <c r="K14" s="5">
        <v>0</v>
      </c>
      <c r="L14" s="5">
        <v>2022</v>
      </c>
      <c r="M14" s="16">
        <v>7</v>
      </c>
      <c r="N14" s="16">
        <v>28</v>
      </c>
      <c r="O14" s="16">
        <v>38</v>
      </c>
      <c r="P14" s="16">
        <v>27</v>
      </c>
      <c r="Q14" s="17">
        <f t="shared" ref="Q14:Q32" si="1">SUM(M14:P14)</f>
        <v>100</v>
      </c>
      <c r="R14" s="41">
        <f>(R15+R16+R17+R18)/4</f>
        <v>9.25</v>
      </c>
      <c r="S14" s="41">
        <f>(S15+S16+S17+S18)/4</f>
        <v>27.75</v>
      </c>
      <c r="T14" s="41">
        <f>(T15+T16+T17+T18)/4</f>
        <v>35.5</v>
      </c>
      <c r="U14" s="18"/>
      <c r="V14" s="19">
        <f t="shared" ref="V14:V32" si="2">SUM(R14:U14)</f>
        <v>72.5</v>
      </c>
      <c r="W14" s="20">
        <f t="shared" ref="W14:Z32" si="3">M14-R14</f>
        <v>-2.25</v>
      </c>
      <c r="X14" s="20">
        <f t="shared" si="0"/>
        <v>0.25</v>
      </c>
      <c r="Y14" s="20">
        <f t="shared" si="0"/>
        <v>2.5</v>
      </c>
      <c r="Z14" s="20">
        <f t="shared" si="0"/>
        <v>27</v>
      </c>
      <c r="AA14" s="20">
        <f t="shared" ref="AA14:AA32" si="4">SUM(W14:Z14)</f>
        <v>27.5</v>
      </c>
      <c r="AB14" s="14" t="s">
        <v>89</v>
      </c>
    </row>
    <row r="15" spans="1:28" ht="135" x14ac:dyDescent="0.15">
      <c r="A15" s="1"/>
      <c r="B15" s="22" t="s">
        <v>151</v>
      </c>
      <c r="C15" s="15" t="s">
        <v>52</v>
      </c>
      <c r="D15" s="15" t="s">
        <v>53</v>
      </c>
      <c r="E15" s="23" t="s">
        <v>54</v>
      </c>
      <c r="F15" s="14" t="s">
        <v>46</v>
      </c>
      <c r="G15" s="14" t="s">
        <v>55</v>
      </c>
      <c r="H15" s="14" t="s">
        <v>47</v>
      </c>
      <c r="I15" s="14" t="s">
        <v>56</v>
      </c>
      <c r="J15" s="14" t="s">
        <v>42</v>
      </c>
      <c r="K15" s="5">
        <v>80</v>
      </c>
      <c r="L15" s="5">
        <v>2022</v>
      </c>
      <c r="M15" s="16">
        <v>20</v>
      </c>
      <c r="N15" s="16">
        <v>30</v>
      </c>
      <c r="O15" s="16">
        <v>30</v>
      </c>
      <c r="P15" s="16">
        <v>20</v>
      </c>
      <c r="Q15" s="17">
        <f t="shared" si="1"/>
        <v>100</v>
      </c>
      <c r="R15" s="41">
        <v>25</v>
      </c>
      <c r="S15" s="18">
        <v>30</v>
      </c>
      <c r="T15" s="18">
        <v>25</v>
      </c>
      <c r="U15" s="18"/>
      <c r="V15" s="19">
        <f t="shared" si="2"/>
        <v>80</v>
      </c>
      <c r="W15" s="20">
        <f t="shared" si="3"/>
        <v>-5</v>
      </c>
      <c r="X15" s="20">
        <f t="shared" si="0"/>
        <v>0</v>
      </c>
      <c r="Y15" s="20">
        <f t="shared" si="0"/>
        <v>5</v>
      </c>
      <c r="Z15" s="20">
        <f t="shared" si="0"/>
        <v>20</v>
      </c>
      <c r="AA15" s="20">
        <f t="shared" si="4"/>
        <v>20</v>
      </c>
      <c r="AB15" s="14" t="s">
        <v>57</v>
      </c>
    </row>
    <row r="16" spans="1:28" ht="105" x14ac:dyDescent="0.15">
      <c r="A16" s="1"/>
      <c r="B16" s="22" t="s">
        <v>152</v>
      </c>
      <c r="C16" s="15" t="s">
        <v>58</v>
      </c>
      <c r="D16" s="15" t="s">
        <v>59</v>
      </c>
      <c r="E16" s="23" t="s">
        <v>60</v>
      </c>
      <c r="F16" s="14" t="s">
        <v>46</v>
      </c>
      <c r="G16" s="14" t="s">
        <v>55</v>
      </c>
      <c r="H16" s="14" t="s">
        <v>47</v>
      </c>
      <c r="I16" s="14" t="s">
        <v>56</v>
      </c>
      <c r="J16" s="14" t="s">
        <v>42</v>
      </c>
      <c r="K16" s="5">
        <v>30</v>
      </c>
      <c r="L16" s="5">
        <v>2022</v>
      </c>
      <c r="M16" s="16">
        <v>10</v>
      </c>
      <c r="N16" s="16">
        <v>40</v>
      </c>
      <c r="O16" s="16">
        <v>50</v>
      </c>
      <c r="P16" s="16">
        <v>0</v>
      </c>
      <c r="Q16" s="17">
        <f t="shared" si="1"/>
        <v>100</v>
      </c>
      <c r="R16" s="41">
        <v>12</v>
      </c>
      <c r="S16" s="18">
        <v>41</v>
      </c>
      <c r="T16" s="18">
        <v>47</v>
      </c>
      <c r="U16" s="18"/>
      <c r="V16" s="19">
        <f t="shared" si="2"/>
        <v>100</v>
      </c>
      <c r="W16" s="20">
        <f t="shared" si="3"/>
        <v>-2</v>
      </c>
      <c r="X16" s="20">
        <f t="shared" si="0"/>
        <v>-1</v>
      </c>
      <c r="Y16" s="20">
        <f t="shared" si="0"/>
        <v>3</v>
      </c>
      <c r="Z16" s="20">
        <f t="shared" si="0"/>
        <v>0</v>
      </c>
      <c r="AA16" s="20">
        <f t="shared" si="4"/>
        <v>0</v>
      </c>
      <c r="AB16" s="14" t="s">
        <v>61</v>
      </c>
    </row>
    <row r="17" spans="1:28" ht="120" x14ac:dyDescent="0.15">
      <c r="A17" s="1"/>
      <c r="B17" s="22" t="s">
        <v>153</v>
      </c>
      <c r="C17" s="15" t="s">
        <v>62</v>
      </c>
      <c r="D17" s="24" t="s">
        <v>63</v>
      </c>
      <c r="E17" s="14" t="s">
        <v>64</v>
      </c>
      <c r="F17" s="14" t="s">
        <v>46</v>
      </c>
      <c r="G17" s="14" t="s">
        <v>55</v>
      </c>
      <c r="H17" s="14" t="s">
        <v>47</v>
      </c>
      <c r="I17" s="14" t="s">
        <v>56</v>
      </c>
      <c r="J17" s="14" t="s">
        <v>42</v>
      </c>
      <c r="K17" s="5">
        <v>0</v>
      </c>
      <c r="L17" s="5">
        <v>2022</v>
      </c>
      <c r="M17" s="16">
        <v>0</v>
      </c>
      <c r="N17" s="16">
        <v>10</v>
      </c>
      <c r="O17" s="16">
        <v>40</v>
      </c>
      <c r="P17" s="16">
        <v>50</v>
      </c>
      <c r="Q17" s="17">
        <f t="shared" si="1"/>
        <v>100</v>
      </c>
      <c r="R17" s="41">
        <v>0</v>
      </c>
      <c r="S17" s="18">
        <v>10</v>
      </c>
      <c r="T17" s="18">
        <v>40</v>
      </c>
      <c r="U17" s="18"/>
      <c r="V17" s="19">
        <f t="shared" si="2"/>
        <v>50</v>
      </c>
      <c r="W17" s="20">
        <f t="shared" si="3"/>
        <v>0</v>
      </c>
      <c r="X17" s="20">
        <f t="shared" si="0"/>
        <v>0</v>
      </c>
      <c r="Y17" s="20">
        <f t="shared" si="0"/>
        <v>0</v>
      </c>
      <c r="Z17" s="20">
        <f t="shared" si="0"/>
        <v>50</v>
      </c>
      <c r="AA17" s="20">
        <f t="shared" si="4"/>
        <v>50</v>
      </c>
      <c r="AB17" s="14" t="s">
        <v>145</v>
      </c>
    </row>
    <row r="18" spans="1:28" ht="150" x14ac:dyDescent="0.15">
      <c r="A18" s="1"/>
      <c r="B18" s="22" t="s">
        <v>154</v>
      </c>
      <c r="C18" s="15" t="s">
        <v>65</v>
      </c>
      <c r="D18" s="15" t="s">
        <v>66</v>
      </c>
      <c r="E18" s="23" t="s">
        <v>67</v>
      </c>
      <c r="F18" s="14" t="s">
        <v>46</v>
      </c>
      <c r="G18" s="14" t="s">
        <v>55</v>
      </c>
      <c r="H18" s="14" t="s">
        <v>47</v>
      </c>
      <c r="I18" s="14" t="s">
        <v>56</v>
      </c>
      <c r="J18" s="14" t="s">
        <v>42</v>
      </c>
      <c r="K18" s="5">
        <v>0</v>
      </c>
      <c r="L18" s="5">
        <v>2022</v>
      </c>
      <c r="M18" s="16">
        <v>0</v>
      </c>
      <c r="N18" s="16">
        <v>30</v>
      </c>
      <c r="O18" s="16">
        <v>30</v>
      </c>
      <c r="P18" s="16">
        <v>40</v>
      </c>
      <c r="Q18" s="17">
        <f t="shared" si="1"/>
        <v>100</v>
      </c>
      <c r="R18" s="41">
        <v>0</v>
      </c>
      <c r="S18" s="18">
        <v>30</v>
      </c>
      <c r="T18" s="18">
        <v>30</v>
      </c>
      <c r="U18" s="18"/>
      <c r="V18" s="19">
        <f t="shared" si="2"/>
        <v>60</v>
      </c>
      <c r="W18" s="20">
        <f t="shared" si="3"/>
        <v>0</v>
      </c>
      <c r="X18" s="20">
        <f t="shared" si="0"/>
        <v>0</v>
      </c>
      <c r="Y18" s="20">
        <f t="shared" si="0"/>
        <v>0</v>
      </c>
      <c r="Z18" s="20">
        <f t="shared" si="0"/>
        <v>40</v>
      </c>
      <c r="AA18" s="20">
        <f t="shared" si="4"/>
        <v>40</v>
      </c>
      <c r="AB18" s="14" t="s">
        <v>143</v>
      </c>
    </row>
    <row r="19" spans="1:28" ht="150" x14ac:dyDescent="0.15">
      <c r="A19" s="1"/>
      <c r="B19" s="22" t="s">
        <v>155</v>
      </c>
      <c r="C19" s="15" t="s">
        <v>68</v>
      </c>
      <c r="D19" s="15" t="s">
        <v>69</v>
      </c>
      <c r="E19" s="14" t="s">
        <v>70</v>
      </c>
      <c r="F19" s="14" t="s">
        <v>46</v>
      </c>
      <c r="G19" s="14" t="s">
        <v>39</v>
      </c>
      <c r="H19" s="14" t="s">
        <v>47</v>
      </c>
      <c r="I19" s="14" t="s">
        <v>51</v>
      </c>
      <c r="J19" s="14" t="s">
        <v>42</v>
      </c>
      <c r="K19" s="5">
        <v>0</v>
      </c>
      <c r="L19" s="5">
        <v>2022</v>
      </c>
      <c r="M19" s="16">
        <v>20</v>
      </c>
      <c r="N19" s="16">
        <v>30</v>
      </c>
      <c r="O19" s="16">
        <v>25</v>
      </c>
      <c r="P19" s="16">
        <v>25</v>
      </c>
      <c r="Q19" s="17">
        <f t="shared" si="1"/>
        <v>100</v>
      </c>
      <c r="R19" s="41">
        <f>(R20+R21+R22)/3</f>
        <v>20.666666666666668</v>
      </c>
      <c r="S19" s="41">
        <f>(S20+S21+S22)/3</f>
        <v>29.666666666666668</v>
      </c>
      <c r="T19" s="41">
        <f>(T20+T21+T22)/3</f>
        <v>25</v>
      </c>
      <c r="U19" s="18"/>
      <c r="V19" s="19">
        <v>76</v>
      </c>
      <c r="W19" s="20">
        <f t="shared" si="3"/>
        <v>-0.66666666666666785</v>
      </c>
      <c r="X19" s="20">
        <f t="shared" si="0"/>
        <v>0.33333333333333215</v>
      </c>
      <c r="Y19" s="20">
        <f t="shared" si="0"/>
        <v>0</v>
      </c>
      <c r="Z19" s="20">
        <f t="shared" si="0"/>
        <v>25</v>
      </c>
      <c r="AA19" s="20">
        <f>SUM(W19:Z19)</f>
        <v>24.666666666666664</v>
      </c>
      <c r="AB19" s="14" t="s">
        <v>89</v>
      </c>
    </row>
    <row r="20" spans="1:28" ht="105" x14ac:dyDescent="0.15">
      <c r="A20" s="1"/>
      <c r="B20" s="22" t="s">
        <v>156</v>
      </c>
      <c r="C20" s="15" t="s">
        <v>71</v>
      </c>
      <c r="D20" s="15" t="s">
        <v>72</v>
      </c>
      <c r="E20" s="23" t="s">
        <v>73</v>
      </c>
      <c r="F20" s="14" t="s">
        <v>46</v>
      </c>
      <c r="G20" s="14" t="s">
        <v>55</v>
      </c>
      <c r="H20" s="14" t="s">
        <v>47</v>
      </c>
      <c r="I20" s="14" t="s">
        <v>56</v>
      </c>
      <c r="J20" s="14" t="s">
        <v>42</v>
      </c>
      <c r="K20" s="5">
        <v>90</v>
      </c>
      <c r="L20" s="5">
        <v>2022</v>
      </c>
      <c r="M20" s="16">
        <v>25</v>
      </c>
      <c r="N20" s="16">
        <v>25</v>
      </c>
      <c r="O20" s="16">
        <v>25</v>
      </c>
      <c r="P20" s="16">
        <v>25</v>
      </c>
      <c r="Q20" s="17">
        <f t="shared" si="1"/>
        <v>100</v>
      </c>
      <c r="R20" s="41">
        <v>25</v>
      </c>
      <c r="S20" s="18">
        <v>26</v>
      </c>
      <c r="T20" s="18">
        <v>25</v>
      </c>
      <c r="U20" s="18"/>
      <c r="V20" s="19">
        <f t="shared" si="2"/>
        <v>76</v>
      </c>
      <c r="W20" s="20">
        <f t="shared" si="3"/>
        <v>0</v>
      </c>
      <c r="X20" s="20">
        <f t="shared" si="0"/>
        <v>-1</v>
      </c>
      <c r="Y20" s="20">
        <f t="shared" si="0"/>
        <v>0</v>
      </c>
      <c r="Z20" s="20">
        <f t="shared" si="0"/>
        <v>25</v>
      </c>
      <c r="AA20" s="20">
        <f t="shared" si="4"/>
        <v>24</v>
      </c>
      <c r="AB20" s="14" t="s">
        <v>57</v>
      </c>
    </row>
    <row r="21" spans="1:28" ht="120" x14ac:dyDescent="0.15">
      <c r="A21" s="1"/>
      <c r="B21" s="22" t="s">
        <v>157</v>
      </c>
      <c r="C21" s="15" t="s">
        <v>74</v>
      </c>
      <c r="D21" s="15" t="s">
        <v>75</v>
      </c>
      <c r="E21" s="23" t="s">
        <v>76</v>
      </c>
      <c r="F21" s="14" t="s">
        <v>46</v>
      </c>
      <c r="G21" s="14" t="s">
        <v>55</v>
      </c>
      <c r="H21" s="14" t="s">
        <v>47</v>
      </c>
      <c r="I21" s="14" t="s">
        <v>56</v>
      </c>
      <c r="J21" s="14" t="s">
        <v>42</v>
      </c>
      <c r="K21" s="5">
        <v>90</v>
      </c>
      <c r="L21" s="5">
        <v>2022</v>
      </c>
      <c r="M21" s="16">
        <v>25</v>
      </c>
      <c r="N21" s="16">
        <v>25</v>
      </c>
      <c r="O21" s="16">
        <v>25</v>
      </c>
      <c r="P21" s="16">
        <v>25</v>
      </c>
      <c r="Q21" s="17">
        <f t="shared" si="1"/>
        <v>100</v>
      </c>
      <c r="R21" s="41">
        <v>25</v>
      </c>
      <c r="S21" s="18">
        <v>25</v>
      </c>
      <c r="T21" s="18">
        <v>25</v>
      </c>
      <c r="U21" s="18"/>
      <c r="V21" s="19">
        <f t="shared" si="2"/>
        <v>75</v>
      </c>
      <c r="W21" s="20">
        <f t="shared" si="3"/>
        <v>0</v>
      </c>
      <c r="X21" s="20">
        <f t="shared" si="0"/>
        <v>0</v>
      </c>
      <c r="Y21" s="20">
        <f t="shared" si="0"/>
        <v>0</v>
      </c>
      <c r="Z21" s="20">
        <f t="shared" si="0"/>
        <v>25</v>
      </c>
      <c r="AA21" s="20">
        <f t="shared" si="4"/>
        <v>25</v>
      </c>
      <c r="AB21" s="14" t="s">
        <v>57</v>
      </c>
    </row>
    <row r="22" spans="1:28" ht="120" x14ac:dyDescent="0.15">
      <c r="A22" s="1"/>
      <c r="B22" s="22" t="s">
        <v>158</v>
      </c>
      <c r="C22" s="15" t="s">
        <v>77</v>
      </c>
      <c r="D22" s="15" t="s">
        <v>78</v>
      </c>
      <c r="E22" s="23" t="s">
        <v>79</v>
      </c>
      <c r="F22" s="14" t="s">
        <v>46</v>
      </c>
      <c r="G22" s="14" t="s">
        <v>55</v>
      </c>
      <c r="H22" s="14" t="s">
        <v>47</v>
      </c>
      <c r="I22" s="14" t="s">
        <v>56</v>
      </c>
      <c r="J22" s="14" t="s">
        <v>42</v>
      </c>
      <c r="K22" s="5">
        <v>60</v>
      </c>
      <c r="L22" s="5">
        <v>2022</v>
      </c>
      <c r="M22" s="16">
        <v>10</v>
      </c>
      <c r="N22" s="16">
        <v>40</v>
      </c>
      <c r="O22" s="16">
        <v>25</v>
      </c>
      <c r="P22" s="16">
        <v>25</v>
      </c>
      <c r="Q22" s="17">
        <f t="shared" si="1"/>
        <v>100</v>
      </c>
      <c r="R22" s="41">
        <v>12</v>
      </c>
      <c r="S22" s="18">
        <v>38</v>
      </c>
      <c r="T22" s="18">
        <v>25</v>
      </c>
      <c r="U22" s="18"/>
      <c r="V22" s="19">
        <f t="shared" si="2"/>
        <v>75</v>
      </c>
      <c r="W22" s="20">
        <f t="shared" si="3"/>
        <v>-2</v>
      </c>
      <c r="X22" s="20">
        <f t="shared" si="0"/>
        <v>2</v>
      </c>
      <c r="Y22" s="20">
        <f t="shared" si="0"/>
        <v>0</v>
      </c>
      <c r="Z22" s="20">
        <f t="shared" si="0"/>
        <v>25</v>
      </c>
      <c r="AA22" s="20">
        <f t="shared" si="4"/>
        <v>25</v>
      </c>
      <c r="AB22" s="14" t="s">
        <v>57</v>
      </c>
    </row>
    <row r="23" spans="1:28" s="28" customFormat="1" ht="120" x14ac:dyDescent="0.15">
      <c r="A23" s="25"/>
      <c r="B23" s="22" t="s">
        <v>159</v>
      </c>
      <c r="C23" s="15" t="s">
        <v>80</v>
      </c>
      <c r="D23" s="15" t="s">
        <v>81</v>
      </c>
      <c r="E23" s="23" t="s">
        <v>82</v>
      </c>
      <c r="F23" s="14" t="s">
        <v>46</v>
      </c>
      <c r="G23" s="14" t="s">
        <v>39</v>
      </c>
      <c r="H23" s="14" t="s">
        <v>47</v>
      </c>
      <c r="I23" s="14" t="s">
        <v>51</v>
      </c>
      <c r="J23" s="14" t="s">
        <v>42</v>
      </c>
      <c r="K23" s="4">
        <v>0</v>
      </c>
      <c r="L23" s="5">
        <v>2022</v>
      </c>
      <c r="M23" s="26">
        <v>25</v>
      </c>
      <c r="N23" s="26">
        <v>25</v>
      </c>
      <c r="O23" s="26">
        <v>25</v>
      </c>
      <c r="P23" s="26">
        <v>25</v>
      </c>
      <c r="Q23" s="17">
        <f t="shared" si="1"/>
        <v>100</v>
      </c>
      <c r="R23" s="42">
        <f>(R24+R25+R26+R27+R28+R29)/6</f>
        <v>23.833333333333332</v>
      </c>
      <c r="S23" s="42">
        <f>(S24+S25+S26+S27+S28+S29)/6</f>
        <v>26</v>
      </c>
      <c r="T23" s="42">
        <f>(T24+T25+T26+T27+T28+T29)/6</f>
        <v>28.166666666666668</v>
      </c>
      <c r="U23" s="27"/>
      <c r="V23" s="19">
        <f t="shared" si="2"/>
        <v>78</v>
      </c>
      <c r="W23" s="20">
        <f t="shared" si="3"/>
        <v>1.1666666666666679</v>
      </c>
      <c r="X23" s="20">
        <f t="shared" si="0"/>
        <v>-1</v>
      </c>
      <c r="Y23" s="20">
        <f t="shared" si="0"/>
        <v>-3.1666666666666679</v>
      </c>
      <c r="Z23" s="20">
        <f t="shared" si="0"/>
        <v>25</v>
      </c>
      <c r="AA23" s="20">
        <f t="shared" si="4"/>
        <v>22</v>
      </c>
      <c r="AB23" s="14" t="s">
        <v>89</v>
      </c>
    </row>
    <row r="24" spans="1:28" ht="165" customHeight="1" x14ac:dyDescent="0.15">
      <c r="A24" s="1"/>
      <c r="B24" s="22" t="s">
        <v>160</v>
      </c>
      <c r="C24" s="15" t="s">
        <v>83</v>
      </c>
      <c r="D24" s="15" t="s">
        <v>84</v>
      </c>
      <c r="E24" s="23" t="s">
        <v>85</v>
      </c>
      <c r="F24" s="14" t="s">
        <v>46</v>
      </c>
      <c r="G24" s="14" t="s">
        <v>55</v>
      </c>
      <c r="H24" s="14" t="s">
        <v>47</v>
      </c>
      <c r="I24" s="14" t="s">
        <v>56</v>
      </c>
      <c r="J24" s="14" t="s">
        <v>42</v>
      </c>
      <c r="K24" s="5">
        <v>40</v>
      </c>
      <c r="L24" s="5">
        <v>2022</v>
      </c>
      <c r="M24" s="26">
        <v>25</v>
      </c>
      <c r="N24" s="26">
        <v>25</v>
      </c>
      <c r="O24" s="26">
        <v>25</v>
      </c>
      <c r="P24" s="26">
        <v>25</v>
      </c>
      <c r="Q24" s="17">
        <f t="shared" si="1"/>
        <v>100</v>
      </c>
      <c r="R24" s="41">
        <v>28</v>
      </c>
      <c r="S24" s="18">
        <v>23</v>
      </c>
      <c r="T24" s="18">
        <v>25</v>
      </c>
      <c r="U24" s="18"/>
      <c r="V24" s="19">
        <f t="shared" si="2"/>
        <v>76</v>
      </c>
      <c r="W24" s="20">
        <f t="shared" si="3"/>
        <v>-3</v>
      </c>
      <c r="X24" s="20">
        <f t="shared" si="0"/>
        <v>2</v>
      </c>
      <c r="Y24" s="20">
        <f t="shared" si="0"/>
        <v>0</v>
      </c>
      <c r="Z24" s="20">
        <f t="shared" si="0"/>
        <v>25</v>
      </c>
      <c r="AA24" s="20">
        <f t="shared" si="4"/>
        <v>24</v>
      </c>
      <c r="AB24" s="14" t="s">
        <v>61</v>
      </c>
    </row>
    <row r="25" spans="1:28" ht="105" x14ac:dyDescent="0.15">
      <c r="A25" s="1"/>
      <c r="B25" s="22" t="s">
        <v>161</v>
      </c>
      <c r="C25" s="15" t="s">
        <v>86</v>
      </c>
      <c r="D25" s="15" t="s">
        <v>87</v>
      </c>
      <c r="E25" s="23" t="s">
        <v>88</v>
      </c>
      <c r="F25" s="14" t="s">
        <v>46</v>
      </c>
      <c r="G25" s="14" t="s">
        <v>55</v>
      </c>
      <c r="H25" s="14" t="s">
        <v>47</v>
      </c>
      <c r="I25" s="14" t="s">
        <v>56</v>
      </c>
      <c r="J25" s="14" t="s">
        <v>42</v>
      </c>
      <c r="K25" s="5">
        <v>20</v>
      </c>
      <c r="L25" s="5">
        <v>2022</v>
      </c>
      <c r="M25" s="26">
        <v>25</v>
      </c>
      <c r="N25" s="26">
        <v>25</v>
      </c>
      <c r="O25" s="26">
        <v>25</v>
      </c>
      <c r="P25" s="26">
        <v>25</v>
      </c>
      <c r="Q25" s="17">
        <f t="shared" si="1"/>
        <v>100</v>
      </c>
      <c r="R25" s="41">
        <v>28</v>
      </c>
      <c r="S25" s="18">
        <v>25</v>
      </c>
      <c r="T25" s="18">
        <v>26</v>
      </c>
      <c r="U25" s="18"/>
      <c r="V25" s="19">
        <f t="shared" si="2"/>
        <v>79</v>
      </c>
      <c r="W25" s="20">
        <f t="shared" si="3"/>
        <v>-3</v>
      </c>
      <c r="X25" s="20">
        <f t="shared" si="0"/>
        <v>0</v>
      </c>
      <c r="Y25" s="20">
        <f t="shared" si="0"/>
        <v>-1</v>
      </c>
      <c r="Z25" s="20">
        <f t="shared" si="0"/>
        <v>25</v>
      </c>
      <c r="AA25" s="20">
        <f t="shared" si="4"/>
        <v>21</v>
      </c>
      <c r="AB25" s="14" t="s">
        <v>61</v>
      </c>
    </row>
    <row r="26" spans="1:28" ht="120" x14ac:dyDescent="0.15">
      <c r="A26" s="1"/>
      <c r="B26" s="22" t="s">
        <v>162</v>
      </c>
      <c r="C26" s="15" t="s">
        <v>90</v>
      </c>
      <c r="D26" s="15" t="s">
        <v>91</v>
      </c>
      <c r="E26" s="23" t="s">
        <v>92</v>
      </c>
      <c r="F26" s="14" t="s">
        <v>46</v>
      </c>
      <c r="G26" s="14" t="s">
        <v>55</v>
      </c>
      <c r="H26" s="14" t="s">
        <v>47</v>
      </c>
      <c r="I26" s="14" t="s">
        <v>56</v>
      </c>
      <c r="J26" s="14" t="s">
        <v>42</v>
      </c>
      <c r="K26" s="5">
        <v>10</v>
      </c>
      <c r="L26" s="5">
        <v>2022</v>
      </c>
      <c r="M26" s="26">
        <v>25</v>
      </c>
      <c r="N26" s="26">
        <v>25</v>
      </c>
      <c r="O26" s="26">
        <v>25</v>
      </c>
      <c r="P26" s="26">
        <v>25</v>
      </c>
      <c r="Q26" s="17">
        <f t="shared" si="1"/>
        <v>100</v>
      </c>
      <c r="R26" s="41">
        <v>30</v>
      </c>
      <c r="S26" s="18">
        <v>25</v>
      </c>
      <c r="T26" s="18">
        <v>25</v>
      </c>
      <c r="U26" s="18"/>
      <c r="V26" s="19">
        <f t="shared" si="2"/>
        <v>80</v>
      </c>
      <c r="W26" s="20">
        <f t="shared" si="3"/>
        <v>-5</v>
      </c>
      <c r="X26" s="20">
        <f t="shared" si="0"/>
        <v>0</v>
      </c>
      <c r="Y26" s="20">
        <f t="shared" si="0"/>
        <v>0</v>
      </c>
      <c r="Z26" s="20">
        <f t="shared" si="0"/>
        <v>25</v>
      </c>
      <c r="AA26" s="20">
        <f t="shared" si="4"/>
        <v>20</v>
      </c>
      <c r="AB26" s="14" t="s">
        <v>143</v>
      </c>
    </row>
    <row r="27" spans="1:28" ht="135" x14ac:dyDescent="0.15">
      <c r="A27" s="1"/>
      <c r="B27" s="22" t="s">
        <v>163</v>
      </c>
      <c r="C27" s="15" t="s">
        <v>93</v>
      </c>
      <c r="D27" s="15" t="s">
        <v>94</v>
      </c>
      <c r="E27" s="23" t="s">
        <v>95</v>
      </c>
      <c r="F27" s="14" t="s">
        <v>46</v>
      </c>
      <c r="G27" s="14" t="s">
        <v>55</v>
      </c>
      <c r="H27" s="14" t="s">
        <v>47</v>
      </c>
      <c r="I27" s="14" t="s">
        <v>56</v>
      </c>
      <c r="J27" s="14" t="s">
        <v>42</v>
      </c>
      <c r="K27" s="5">
        <v>20</v>
      </c>
      <c r="L27" s="5">
        <v>2022</v>
      </c>
      <c r="M27" s="26">
        <v>25</v>
      </c>
      <c r="N27" s="26">
        <v>25</v>
      </c>
      <c r="O27" s="26">
        <v>25</v>
      </c>
      <c r="P27" s="26">
        <v>25</v>
      </c>
      <c r="Q27" s="17">
        <f t="shared" si="1"/>
        <v>100</v>
      </c>
      <c r="R27" s="41">
        <v>0</v>
      </c>
      <c r="S27" s="18">
        <v>30</v>
      </c>
      <c r="T27" s="18">
        <v>45</v>
      </c>
      <c r="U27" s="18"/>
      <c r="V27" s="19">
        <f t="shared" si="2"/>
        <v>75</v>
      </c>
      <c r="W27" s="20">
        <f t="shared" si="3"/>
        <v>25</v>
      </c>
      <c r="X27" s="20">
        <f t="shared" si="0"/>
        <v>-5</v>
      </c>
      <c r="Y27" s="20">
        <f t="shared" si="0"/>
        <v>-20</v>
      </c>
      <c r="Z27" s="20">
        <f t="shared" si="0"/>
        <v>25</v>
      </c>
      <c r="AA27" s="20">
        <f t="shared" si="4"/>
        <v>25</v>
      </c>
      <c r="AB27" s="14" t="s">
        <v>143</v>
      </c>
    </row>
    <row r="28" spans="1:28" ht="210" customHeight="1" x14ac:dyDescent="0.15">
      <c r="A28" s="1"/>
      <c r="B28" s="29" t="s">
        <v>164</v>
      </c>
      <c r="C28" s="30" t="s">
        <v>96</v>
      </c>
      <c r="D28" s="30" t="s">
        <v>97</v>
      </c>
      <c r="E28" s="31" t="s">
        <v>98</v>
      </c>
      <c r="F28" s="14" t="s">
        <v>46</v>
      </c>
      <c r="G28" s="14" t="s">
        <v>55</v>
      </c>
      <c r="H28" s="14" t="s">
        <v>47</v>
      </c>
      <c r="I28" s="14" t="s">
        <v>56</v>
      </c>
      <c r="J28" s="14" t="s">
        <v>42</v>
      </c>
      <c r="K28" s="5">
        <v>20</v>
      </c>
      <c r="L28" s="5">
        <v>2022</v>
      </c>
      <c r="M28" s="26">
        <v>25</v>
      </c>
      <c r="N28" s="26">
        <v>25</v>
      </c>
      <c r="O28" s="26">
        <v>25</v>
      </c>
      <c r="P28" s="26">
        <v>25</v>
      </c>
      <c r="Q28" s="17">
        <f t="shared" si="1"/>
        <v>100</v>
      </c>
      <c r="R28" s="41">
        <v>27</v>
      </c>
      <c r="S28" s="18">
        <v>26</v>
      </c>
      <c r="T28" s="18">
        <v>25</v>
      </c>
      <c r="U28" s="18"/>
      <c r="V28" s="19">
        <f t="shared" si="2"/>
        <v>78</v>
      </c>
      <c r="W28" s="20">
        <f t="shared" si="3"/>
        <v>-2</v>
      </c>
      <c r="X28" s="20">
        <f t="shared" si="3"/>
        <v>-1</v>
      </c>
      <c r="Y28" s="20">
        <f t="shared" si="3"/>
        <v>0</v>
      </c>
      <c r="Z28" s="20">
        <f t="shared" si="3"/>
        <v>25</v>
      </c>
      <c r="AA28" s="20">
        <f t="shared" si="4"/>
        <v>22</v>
      </c>
      <c r="AB28" s="14" t="s">
        <v>61</v>
      </c>
    </row>
    <row r="29" spans="1:28" ht="180" x14ac:dyDescent="0.15">
      <c r="A29" s="1"/>
      <c r="B29" s="22" t="s">
        <v>165</v>
      </c>
      <c r="C29" s="15" t="s">
        <v>99</v>
      </c>
      <c r="D29" s="15" t="s">
        <v>100</v>
      </c>
      <c r="E29" s="32" t="s">
        <v>101</v>
      </c>
      <c r="F29" s="14" t="s">
        <v>46</v>
      </c>
      <c r="G29" s="14" t="s">
        <v>55</v>
      </c>
      <c r="H29" s="14" t="s">
        <v>47</v>
      </c>
      <c r="I29" s="14" t="s">
        <v>56</v>
      </c>
      <c r="J29" s="14" t="s">
        <v>42</v>
      </c>
      <c r="K29" s="5">
        <v>0</v>
      </c>
      <c r="L29" s="5">
        <v>2022</v>
      </c>
      <c r="M29" s="26">
        <v>25</v>
      </c>
      <c r="N29" s="26">
        <v>25</v>
      </c>
      <c r="O29" s="26">
        <v>25</v>
      </c>
      <c r="P29" s="26">
        <v>25</v>
      </c>
      <c r="Q29" s="17">
        <f t="shared" si="1"/>
        <v>100</v>
      </c>
      <c r="R29" s="41">
        <v>30</v>
      </c>
      <c r="S29" s="18">
        <v>27</v>
      </c>
      <c r="T29" s="18">
        <v>23</v>
      </c>
      <c r="U29" s="18"/>
      <c r="V29" s="19">
        <f t="shared" si="2"/>
        <v>80</v>
      </c>
      <c r="W29" s="20">
        <f t="shared" si="3"/>
        <v>-5</v>
      </c>
      <c r="X29" s="20">
        <f t="shared" si="3"/>
        <v>-2</v>
      </c>
      <c r="Y29" s="20">
        <f t="shared" si="3"/>
        <v>2</v>
      </c>
      <c r="Z29" s="20">
        <f t="shared" si="3"/>
        <v>25</v>
      </c>
      <c r="AA29" s="20">
        <f t="shared" si="4"/>
        <v>20</v>
      </c>
      <c r="AB29" s="14" t="s">
        <v>146</v>
      </c>
    </row>
    <row r="30" spans="1:28" ht="135" x14ac:dyDescent="0.15">
      <c r="A30" s="1"/>
      <c r="B30" s="22" t="s">
        <v>166</v>
      </c>
      <c r="C30" s="15" t="s">
        <v>102</v>
      </c>
      <c r="D30" s="15" t="s">
        <v>103</v>
      </c>
      <c r="E30" s="23" t="s">
        <v>104</v>
      </c>
      <c r="F30" s="14" t="s">
        <v>46</v>
      </c>
      <c r="G30" s="14" t="s">
        <v>39</v>
      </c>
      <c r="H30" s="14" t="s">
        <v>47</v>
      </c>
      <c r="I30" s="14" t="s">
        <v>51</v>
      </c>
      <c r="J30" s="14" t="s">
        <v>42</v>
      </c>
      <c r="K30" s="5">
        <v>0</v>
      </c>
      <c r="L30" s="5">
        <v>2022</v>
      </c>
      <c r="M30" s="16">
        <v>17</v>
      </c>
      <c r="N30" s="16">
        <v>29</v>
      </c>
      <c r="O30" s="16">
        <v>29</v>
      </c>
      <c r="P30" s="16">
        <v>25</v>
      </c>
      <c r="Q30" s="17">
        <f t="shared" si="1"/>
        <v>100</v>
      </c>
      <c r="R30" s="41">
        <f>(R31+R32+R33+R34+R35)/5</f>
        <v>19.2</v>
      </c>
      <c r="S30" s="41">
        <f>(S31+S32+S33+S34+S35)/5</f>
        <v>29.8</v>
      </c>
      <c r="T30" s="41">
        <f>(T31+T32+T33+T34+T35)/5</f>
        <v>33.200000000000003</v>
      </c>
      <c r="U30" s="18"/>
      <c r="V30" s="19">
        <f t="shared" si="2"/>
        <v>82.2</v>
      </c>
      <c r="W30" s="20">
        <f t="shared" si="3"/>
        <v>-2.1999999999999993</v>
      </c>
      <c r="X30" s="20">
        <f t="shared" si="3"/>
        <v>-0.80000000000000071</v>
      </c>
      <c r="Y30" s="20">
        <f t="shared" si="3"/>
        <v>-4.2000000000000028</v>
      </c>
      <c r="Z30" s="20">
        <f t="shared" si="3"/>
        <v>25</v>
      </c>
      <c r="AA30" s="20">
        <f t="shared" si="4"/>
        <v>17.799999999999997</v>
      </c>
      <c r="AB30" s="14" t="s">
        <v>61</v>
      </c>
    </row>
    <row r="31" spans="1:28" ht="120" x14ac:dyDescent="0.15">
      <c r="A31" s="1"/>
      <c r="B31" s="22" t="s">
        <v>167</v>
      </c>
      <c r="C31" s="15" t="s">
        <v>105</v>
      </c>
      <c r="D31" s="15" t="s">
        <v>106</v>
      </c>
      <c r="E31" s="23" t="s">
        <v>107</v>
      </c>
      <c r="F31" s="14" t="s">
        <v>46</v>
      </c>
      <c r="G31" s="14" t="s">
        <v>55</v>
      </c>
      <c r="H31" s="14" t="s">
        <v>47</v>
      </c>
      <c r="I31" s="14" t="s">
        <v>56</v>
      </c>
      <c r="J31" s="14" t="s">
        <v>42</v>
      </c>
      <c r="K31" s="5">
        <v>100</v>
      </c>
      <c r="L31" s="5">
        <v>2022</v>
      </c>
      <c r="M31" s="16">
        <v>25</v>
      </c>
      <c r="N31" s="16">
        <v>25</v>
      </c>
      <c r="O31" s="16">
        <v>25</v>
      </c>
      <c r="P31" s="16">
        <v>25</v>
      </c>
      <c r="Q31" s="17">
        <f t="shared" si="1"/>
        <v>100</v>
      </c>
      <c r="R31" s="41">
        <v>25</v>
      </c>
      <c r="S31" s="18">
        <v>27</v>
      </c>
      <c r="T31" s="18">
        <v>26</v>
      </c>
      <c r="U31" s="18"/>
      <c r="V31" s="19">
        <f t="shared" si="2"/>
        <v>78</v>
      </c>
      <c r="W31" s="20">
        <f t="shared" si="3"/>
        <v>0</v>
      </c>
      <c r="X31" s="20">
        <f t="shared" si="3"/>
        <v>-2</v>
      </c>
      <c r="Y31" s="20">
        <f t="shared" si="3"/>
        <v>-1</v>
      </c>
      <c r="Z31" s="20">
        <f t="shared" si="3"/>
        <v>25</v>
      </c>
      <c r="AA31" s="20">
        <f t="shared" si="4"/>
        <v>22</v>
      </c>
      <c r="AB31" s="14" t="s">
        <v>147</v>
      </c>
    </row>
    <row r="32" spans="1:28" ht="150" x14ac:dyDescent="0.15">
      <c r="A32" s="1"/>
      <c r="B32" s="22" t="s">
        <v>168</v>
      </c>
      <c r="C32" s="15" t="s">
        <v>108</v>
      </c>
      <c r="D32" s="24" t="s">
        <v>109</v>
      </c>
      <c r="E32" s="23" t="s">
        <v>110</v>
      </c>
      <c r="F32" s="14" t="s">
        <v>46</v>
      </c>
      <c r="G32" s="14" t="s">
        <v>55</v>
      </c>
      <c r="H32" s="14" t="s">
        <v>47</v>
      </c>
      <c r="I32" s="14" t="s">
        <v>56</v>
      </c>
      <c r="J32" s="14" t="s">
        <v>42</v>
      </c>
      <c r="K32" s="5">
        <v>100</v>
      </c>
      <c r="L32" s="5">
        <v>2022</v>
      </c>
      <c r="M32" s="16">
        <v>0</v>
      </c>
      <c r="N32" s="16">
        <v>30</v>
      </c>
      <c r="O32" s="16">
        <v>30</v>
      </c>
      <c r="P32" s="16">
        <v>40</v>
      </c>
      <c r="Q32" s="17">
        <f t="shared" si="1"/>
        <v>100</v>
      </c>
      <c r="R32" s="41">
        <v>30</v>
      </c>
      <c r="S32" s="18">
        <v>30</v>
      </c>
      <c r="T32" s="18">
        <v>30</v>
      </c>
      <c r="U32" s="18"/>
      <c r="V32" s="19">
        <f t="shared" si="2"/>
        <v>90</v>
      </c>
      <c r="W32" s="20">
        <f t="shared" si="3"/>
        <v>-30</v>
      </c>
      <c r="X32" s="20">
        <f t="shared" si="3"/>
        <v>0</v>
      </c>
      <c r="Y32" s="20">
        <f t="shared" si="3"/>
        <v>0</v>
      </c>
      <c r="Z32" s="20">
        <f t="shared" si="3"/>
        <v>40</v>
      </c>
      <c r="AA32" s="20">
        <f t="shared" si="4"/>
        <v>10</v>
      </c>
      <c r="AB32" s="14" t="s">
        <v>61</v>
      </c>
    </row>
    <row r="33" spans="1:28" ht="150" x14ac:dyDescent="0.15">
      <c r="A33" s="1"/>
      <c r="B33" s="22" t="s">
        <v>169</v>
      </c>
      <c r="C33" s="15" t="s">
        <v>111</v>
      </c>
      <c r="D33" s="15" t="s">
        <v>112</v>
      </c>
      <c r="E33" s="23" t="s">
        <v>113</v>
      </c>
      <c r="F33" s="14" t="s">
        <v>46</v>
      </c>
      <c r="G33" s="14" t="s">
        <v>55</v>
      </c>
      <c r="H33" s="14" t="s">
        <v>47</v>
      </c>
      <c r="I33" s="14" t="s">
        <v>56</v>
      </c>
      <c r="J33" s="14" t="s">
        <v>42</v>
      </c>
      <c r="K33" s="5">
        <v>100</v>
      </c>
      <c r="L33" s="5">
        <v>2022</v>
      </c>
      <c r="M33" s="16">
        <v>25</v>
      </c>
      <c r="N33" s="16">
        <v>25</v>
      </c>
      <c r="O33" s="16">
        <v>25</v>
      </c>
      <c r="P33" s="16">
        <v>25</v>
      </c>
      <c r="Q33" s="17">
        <f>SUM(M33:P33)</f>
        <v>100</v>
      </c>
      <c r="R33" s="41">
        <v>31</v>
      </c>
      <c r="S33" s="18">
        <v>27</v>
      </c>
      <c r="T33" s="18">
        <v>25</v>
      </c>
      <c r="U33" s="18"/>
      <c r="V33" s="19">
        <f>SUM(R33:U33)</f>
        <v>83</v>
      </c>
      <c r="W33" s="20">
        <f>M33-R33</f>
        <v>-6</v>
      </c>
      <c r="X33" s="20">
        <f t="shared" ref="X33:Z41" si="5">N33-S33</f>
        <v>-2</v>
      </c>
      <c r="Y33" s="20">
        <f t="shared" si="5"/>
        <v>0</v>
      </c>
      <c r="Z33" s="20">
        <f t="shared" si="5"/>
        <v>25</v>
      </c>
      <c r="AA33" s="20">
        <f>SUM(W33:Z33)</f>
        <v>17</v>
      </c>
      <c r="AB33" s="14" t="s">
        <v>61</v>
      </c>
    </row>
    <row r="34" spans="1:28" ht="120" x14ac:dyDescent="0.15">
      <c r="B34" s="22" t="s">
        <v>170</v>
      </c>
      <c r="C34" s="15" t="s">
        <v>114</v>
      </c>
      <c r="D34" s="15" t="s">
        <v>115</v>
      </c>
      <c r="E34" s="23" t="s">
        <v>116</v>
      </c>
      <c r="F34" s="14" t="s">
        <v>46</v>
      </c>
      <c r="G34" s="14" t="s">
        <v>55</v>
      </c>
      <c r="H34" s="14" t="s">
        <v>47</v>
      </c>
      <c r="I34" s="14" t="s">
        <v>56</v>
      </c>
      <c r="J34" s="14" t="s">
        <v>42</v>
      </c>
      <c r="K34" s="5">
        <v>0</v>
      </c>
      <c r="L34" s="5">
        <v>2022</v>
      </c>
      <c r="M34" s="16">
        <v>25</v>
      </c>
      <c r="N34" s="16">
        <v>25</v>
      </c>
      <c r="O34" s="16">
        <v>25</v>
      </c>
      <c r="P34" s="16">
        <v>25</v>
      </c>
      <c r="Q34" s="17">
        <f t="shared" ref="Q34:Q41" si="6">SUM(M34:P34)</f>
        <v>100</v>
      </c>
      <c r="R34" s="41">
        <v>0</v>
      </c>
      <c r="S34" s="18">
        <v>25</v>
      </c>
      <c r="T34" s="18">
        <v>50</v>
      </c>
      <c r="U34" s="18"/>
      <c r="V34" s="19">
        <f t="shared" ref="V34:V41" si="7">SUM(R34:U34)</f>
        <v>75</v>
      </c>
      <c r="W34" s="20">
        <f t="shared" ref="W34:W41" si="8">M34-R34</f>
        <v>25</v>
      </c>
      <c r="X34" s="20">
        <f t="shared" si="5"/>
        <v>0</v>
      </c>
      <c r="Y34" s="20">
        <f t="shared" si="5"/>
        <v>-25</v>
      </c>
      <c r="Z34" s="20">
        <f t="shared" si="5"/>
        <v>25</v>
      </c>
      <c r="AA34" s="20">
        <f t="shared" ref="AA34:AA41" si="9">SUM(W34:Z34)</f>
        <v>25</v>
      </c>
      <c r="AB34" s="14" t="s">
        <v>61</v>
      </c>
    </row>
    <row r="35" spans="1:28" ht="150" x14ac:dyDescent="0.15">
      <c r="B35" s="22" t="s">
        <v>171</v>
      </c>
      <c r="C35" s="15" t="s">
        <v>117</v>
      </c>
      <c r="D35" s="15" t="s">
        <v>118</v>
      </c>
      <c r="E35" s="23" t="s">
        <v>119</v>
      </c>
      <c r="F35" s="14" t="s">
        <v>46</v>
      </c>
      <c r="G35" s="14" t="s">
        <v>55</v>
      </c>
      <c r="H35" s="14" t="s">
        <v>47</v>
      </c>
      <c r="I35" s="14" t="s">
        <v>56</v>
      </c>
      <c r="J35" s="14" t="s">
        <v>42</v>
      </c>
      <c r="K35" s="5">
        <v>100</v>
      </c>
      <c r="L35" s="5">
        <v>2022</v>
      </c>
      <c r="M35" s="16">
        <v>10</v>
      </c>
      <c r="N35" s="16">
        <v>40</v>
      </c>
      <c r="O35" s="16">
        <v>40</v>
      </c>
      <c r="P35" s="16">
        <v>10</v>
      </c>
      <c r="Q35" s="17">
        <f t="shared" si="6"/>
        <v>100</v>
      </c>
      <c r="R35" s="41">
        <v>10</v>
      </c>
      <c r="S35" s="18">
        <v>40</v>
      </c>
      <c r="T35" s="18">
        <v>35</v>
      </c>
      <c r="U35" s="18"/>
      <c r="V35" s="19">
        <f t="shared" si="7"/>
        <v>85</v>
      </c>
      <c r="W35" s="20">
        <f t="shared" si="8"/>
        <v>0</v>
      </c>
      <c r="X35" s="20">
        <f t="shared" si="5"/>
        <v>0</v>
      </c>
      <c r="Y35" s="20">
        <f t="shared" si="5"/>
        <v>5</v>
      </c>
      <c r="Z35" s="20">
        <f t="shared" si="5"/>
        <v>10</v>
      </c>
      <c r="AA35" s="20">
        <f t="shared" si="9"/>
        <v>15</v>
      </c>
      <c r="AB35" s="14" t="s">
        <v>61</v>
      </c>
    </row>
    <row r="36" spans="1:28" ht="90" x14ac:dyDescent="0.15">
      <c r="B36" s="22" t="s">
        <v>172</v>
      </c>
      <c r="C36" s="15" t="s">
        <v>120</v>
      </c>
      <c r="D36" s="15" t="s">
        <v>121</v>
      </c>
      <c r="E36" s="23" t="s">
        <v>122</v>
      </c>
      <c r="F36" s="14" t="s">
        <v>46</v>
      </c>
      <c r="G36" s="14" t="s">
        <v>39</v>
      </c>
      <c r="H36" s="14" t="s">
        <v>47</v>
      </c>
      <c r="I36" s="14" t="s">
        <v>51</v>
      </c>
      <c r="J36" s="14" t="s">
        <v>42</v>
      </c>
      <c r="K36" s="5">
        <v>0</v>
      </c>
      <c r="L36" s="5">
        <v>2022</v>
      </c>
      <c r="M36" s="16">
        <v>25</v>
      </c>
      <c r="N36" s="16">
        <v>25</v>
      </c>
      <c r="O36" s="16">
        <v>25</v>
      </c>
      <c r="P36" s="16">
        <v>25</v>
      </c>
      <c r="Q36" s="17">
        <f t="shared" si="6"/>
        <v>100</v>
      </c>
      <c r="R36" s="41">
        <f>R37</f>
        <v>25</v>
      </c>
      <c r="S36" s="18">
        <v>25</v>
      </c>
      <c r="T36" s="18">
        <v>25</v>
      </c>
      <c r="U36" s="18"/>
      <c r="V36" s="19">
        <f t="shared" si="7"/>
        <v>75</v>
      </c>
      <c r="W36" s="20">
        <f t="shared" si="8"/>
        <v>0</v>
      </c>
      <c r="X36" s="20">
        <f t="shared" si="5"/>
        <v>0</v>
      </c>
      <c r="Y36" s="20">
        <f t="shared" si="5"/>
        <v>0</v>
      </c>
      <c r="Z36" s="20">
        <f t="shared" si="5"/>
        <v>25</v>
      </c>
      <c r="AA36" s="20">
        <f t="shared" si="9"/>
        <v>25</v>
      </c>
      <c r="AB36" s="14" t="s">
        <v>89</v>
      </c>
    </row>
    <row r="37" spans="1:28" ht="180" x14ac:dyDescent="0.15">
      <c r="B37" s="22" t="s">
        <v>173</v>
      </c>
      <c r="C37" s="15" t="s">
        <v>123</v>
      </c>
      <c r="D37" s="15" t="s">
        <v>124</v>
      </c>
      <c r="E37" s="23" t="s">
        <v>125</v>
      </c>
      <c r="F37" s="14" t="s">
        <v>46</v>
      </c>
      <c r="G37" s="14" t="s">
        <v>55</v>
      </c>
      <c r="H37" s="14" t="s">
        <v>47</v>
      </c>
      <c r="I37" s="14" t="s">
        <v>56</v>
      </c>
      <c r="J37" s="14" t="s">
        <v>42</v>
      </c>
      <c r="K37" s="5">
        <v>0</v>
      </c>
      <c r="L37" s="5">
        <v>2022</v>
      </c>
      <c r="M37" s="16">
        <v>25</v>
      </c>
      <c r="N37" s="16">
        <v>25</v>
      </c>
      <c r="O37" s="16">
        <v>25</v>
      </c>
      <c r="P37" s="16">
        <v>25</v>
      </c>
      <c r="Q37" s="17">
        <f t="shared" si="6"/>
        <v>100</v>
      </c>
      <c r="R37" s="41">
        <v>25</v>
      </c>
      <c r="S37" s="18">
        <v>25</v>
      </c>
      <c r="T37" s="18">
        <v>25</v>
      </c>
      <c r="U37" s="18"/>
      <c r="V37" s="19">
        <f t="shared" si="7"/>
        <v>75</v>
      </c>
      <c r="W37" s="20">
        <f t="shared" si="8"/>
        <v>0</v>
      </c>
      <c r="X37" s="20">
        <f t="shared" si="5"/>
        <v>0</v>
      </c>
      <c r="Y37" s="20">
        <f t="shared" si="5"/>
        <v>0</v>
      </c>
      <c r="Z37" s="20">
        <f t="shared" si="5"/>
        <v>25</v>
      </c>
      <c r="AA37" s="20">
        <f t="shared" si="9"/>
        <v>25</v>
      </c>
      <c r="AB37" s="14" t="s">
        <v>57</v>
      </c>
    </row>
    <row r="38" spans="1:28" ht="105" x14ac:dyDescent="0.15">
      <c r="B38" s="22" t="s">
        <v>174</v>
      </c>
      <c r="C38" s="15" t="s">
        <v>126</v>
      </c>
      <c r="D38" s="15" t="s">
        <v>127</v>
      </c>
      <c r="E38" s="23" t="s">
        <v>128</v>
      </c>
      <c r="F38" s="14" t="s">
        <v>46</v>
      </c>
      <c r="G38" s="14" t="s">
        <v>39</v>
      </c>
      <c r="H38" s="14" t="s">
        <v>47</v>
      </c>
      <c r="I38" s="14" t="s">
        <v>51</v>
      </c>
      <c r="J38" s="14" t="s">
        <v>42</v>
      </c>
      <c r="K38" s="5">
        <v>100</v>
      </c>
      <c r="L38" s="5">
        <v>2022</v>
      </c>
      <c r="M38" s="16">
        <v>30</v>
      </c>
      <c r="N38" s="16">
        <v>33</v>
      </c>
      <c r="O38" s="16">
        <v>17</v>
      </c>
      <c r="P38" s="16">
        <v>20</v>
      </c>
      <c r="Q38" s="17">
        <f t="shared" si="6"/>
        <v>100</v>
      </c>
      <c r="R38" s="41">
        <f>(R39+R40+R41)/3</f>
        <v>31.333333333333332</v>
      </c>
      <c r="S38" s="41">
        <f>(S39+S40+S41)/3</f>
        <v>34.333333333333336</v>
      </c>
      <c r="T38" s="41">
        <f>(T39+T40+T41)/3</f>
        <v>16.666666666666668</v>
      </c>
      <c r="U38" s="18"/>
      <c r="V38" s="19">
        <f t="shared" si="7"/>
        <v>82.333333333333343</v>
      </c>
      <c r="W38" s="20">
        <f t="shared" si="8"/>
        <v>-1.3333333333333321</v>
      </c>
      <c r="X38" s="20">
        <f t="shared" si="5"/>
        <v>-1.3333333333333357</v>
      </c>
      <c r="Y38" s="20">
        <f t="shared" si="5"/>
        <v>0.33333333333333215</v>
      </c>
      <c r="Z38" s="20">
        <f t="shared" si="5"/>
        <v>20</v>
      </c>
      <c r="AA38" s="20">
        <f t="shared" si="9"/>
        <v>17.666666666666664</v>
      </c>
      <c r="AB38" s="14" t="s">
        <v>144</v>
      </c>
    </row>
    <row r="39" spans="1:28" ht="105" x14ac:dyDescent="0.15">
      <c r="B39" s="22" t="s">
        <v>175</v>
      </c>
      <c r="C39" s="15" t="s">
        <v>129</v>
      </c>
      <c r="D39" s="15" t="s">
        <v>130</v>
      </c>
      <c r="E39" s="23" t="s">
        <v>131</v>
      </c>
      <c r="F39" s="14" t="s">
        <v>46</v>
      </c>
      <c r="G39" s="14" t="s">
        <v>55</v>
      </c>
      <c r="H39" s="14" t="s">
        <v>47</v>
      </c>
      <c r="I39" s="14" t="s">
        <v>56</v>
      </c>
      <c r="J39" s="14" t="s">
        <v>42</v>
      </c>
      <c r="K39" s="5">
        <v>100</v>
      </c>
      <c r="L39" s="5">
        <v>2022</v>
      </c>
      <c r="M39" s="16">
        <v>30</v>
      </c>
      <c r="N39" s="16">
        <v>40</v>
      </c>
      <c r="O39" s="16">
        <v>15</v>
      </c>
      <c r="P39" s="16">
        <v>15</v>
      </c>
      <c r="Q39" s="17">
        <f>SUM(M39:P39)</f>
        <v>100</v>
      </c>
      <c r="R39" s="41">
        <v>33</v>
      </c>
      <c r="S39" s="18">
        <v>40</v>
      </c>
      <c r="T39" s="18">
        <v>15</v>
      </c>
      <c r="U39" s="18"/>
      <c r="V39" s="19">
        <f t="shared" si="7"/>
        <v>88</v>
      </c>
      <c r="W39" s="20">
        <f t="shared" si="8"/>
        <v>-3</v>
      </c>
      <c r="X39" s="20">
        <f t="shared" si="5"/>
        <v>0</v>
      </c>
      <c r="Y39" s="20">
        <f t="shared" si="5"/>
        <v>0</v>
      </c>
      <c r="Z39" s="20">
        <f t="shared" si="5"/>
        <v>15</v>
      </c>
      <c r="AA39" s="20">
        <f t="shared" si="9"/>
        <v>12</v>
      </c>
      <c r="AB39" s="14" t="s">
        <v>144</v>
      </c>
    </row>
    <row r="40" spans="1:28" ht="135" x14ac:dyDescent="0.15">
      <c r="B40" s="22" t="s">
        <v>176</v>
      </c>
      <c r="C40" s="15" t="s">
        <v>132</v>
      </c>
      <c r="D40" s="15" t="s">
        <v>133</v>
      </c>
      <c r="E40" s="23" t="s">
        <v>134</v>
      </c>
      <c r="F40" s="14" t="s">
        <v>46</v>
      </c>
      <c r="G40" s="14" t="s">
        <v>55</v>
      </c>
      <c r="H40" s="14" t="s">
        <v>47</v>
      </c>
      <c r="I40" s="14" t="s">
        <v>56</v>
      </c>
      <c r="J40" s="14" t="s">
        <v>42</v>
      </c>
      <c r="K40" s="5">
        <v>100</v>
      </c>
      <c r="L40" s="5">
        <v>2022</v>
      </c>
      <c r="M40" s="16">
        <v>30</v>
      </c>
      <c r="N40" s="16">
        <v>40</v>
      </c>
      <c r="O40" s="16">
        <v>15</v>
      </c>
      <c r="P40" s="16">
        <v>15</v>
      </c>
      <c r="Q40" s="17">
        <f t="shared" si="6"/>
        <v>100</v>
      </c>
      <c r="R40" s="41">
        <v>31</v>
      </c>
      <c r="S40" s="18">
        <v>40</v>
      </c>
      <c r="T40" s="18">
        <v>15</v>
      </c>
      <c r="U40" s="18"/>
      <c r="V40" s="19">
        <f t="shared" si="7"/>
        <v>86</v>
      </c>
      <c r="W40" s="20">
        <f t="shared" si="8"/>
        <v>-1</v>
      </c>
      <c r="X40" s="20">
        <f t="shared" si="5"/>
        <v>0</v>
      </c>
      <c r="Y40" s="20">
        <f t="shared" si="5"/>
        <v>0</v>
      </c>
      <c r="Z40" s="20">
        <f t="shared" si="5"/>
        <v>15</v>
      </c>
      <c r="AA40" s="20">
        <f t="shared" si="9"/>
        <v>14</v>
      </c>
      <c r="AB40" s="14" t="s">
        <v>144</v>
      </c>
    </row>
    <row r="41" spans="1:28" ht="105" x14ac:dyDescent="0.15">
      <c r="B41" s="22" t="s">
        <v>177</v>
      </c>
      <c r="C41" s="15" t="s">
        <v>135</v>
      </c>
      <c r="D41" s="33" t="s">
        <v>136</v>
      </c>
      <c r="E41" s="34" t="s">
        <v>137</v>
      </c>
      <c r="F41" s="14" t="s">
        <v>46</v>
      </c>
      <c r="G41" s="14" t="s">
        <v>55</v>
      </c>
      <c r="H41" s="14" t="s">
        <v>47</v>
      </c>
      <c r="I41" s="14" t="s">
        <v>56</v>
      </c>
      <c r="J41" s="14" t="s">
        <v>138</v>
      </c>
      <c r="K41" s="5">
        <v>100</v>
      </c>
      <c r="L41" s="5">
        <v>2022</v>
      </c>
      <c r="M41" s="16">
        <v>30</v>
      </c>
      <c r="N41" s="16">
        <v>20</v>
      </c>
      <c r="O41" s="16">
        <v>20</v>
      </c>
      <c r="P41" s="16">
        <v>30</v>
      </c>
      <c r="Q41" s="17">
        <f t="shared" si="6"/>
        <v>100</v>
      </c>
      <c r="R41" s="41">
        <v>30</v>
      </c>
      <c r="S41" s="18">
        <v>23</v>
      </c>
      <c r="T41" s="18">
        <v>20</v>
      </c>
      <c r="U41" s="18"/>
      <c r="V41" s="19">
        <f t="shared" si="7"/>
        <v>73</v>
      </c>
      <c r="W41" s="20">
        <f t="shared" si="8"/>
        <v>0</v>
      </c>
      <c r="X41" s="20">
        <f t="shared" si="5"/>
        <v>-3</v>
      </c>
      <c r="Y41" s="20">
        <f t="shared" si="5"/>
        <v>0</v>
      </c>
      <c r="Z41" s="20">
        <f t="shared" si="5"/>
        <v>30</v>
      </c>
      <c r="AA41" s="20">
        <f t="shared" si="9"/>
        <v>27</v>
      </c>
      <c r="AB41" s="14" t="s">
        <v>144</v>
      </c>
    </row>
    <row r="42" spans="1:28" ht="14" x14ac:dyDescent="0.15">
      <c r="F42" s="35"/>
      <c r="G42" s="35"/>
      <c r="H42" s="35"/>
      <c r="I42" s="35"/>
      <c r="J42" s="35"/>
      <c r="K42" s="36"/>
      <c r="L42" s="35"/>
      <c r="M42" s="35"/>
      <c r="N42" s="35"/>
      <c r="O42" s="35"/>
      <c r="P42" s="35"/>
      <c r="Q42" s="35"/>
      <c r="R42" s="35"/>
      <c r="S42" s="35"/>
      <c r="T42" s="35"/>
      <c r="U42" s="35"/>
    </row>
    <row r="43" spans="1:28" ht="14" x14ac:dyDescent="0.15">
      <c r="C43" s="35"/>
      <c r="D43" s="35"/>
      <c r="E43" s="37"/>
      <c r="F43" s="35"/>
      <c r="G43" s="35"/>
      <c r="H43" s="35"/>
      <c r="I43" s="35"/>
      <c r="J43" s="35"/>
      <c r="K43" s="36"/>
      <c r="L43" s="35"/>
      <c r="M43" s="35"/>
      <c r="N43" s="35"/>
      <c r="O43" s="35"/>
      <c r="P43" s="35"/>
      <c r="Q43" s="35"/>
      <c r="R43" s="35"/>
      <c r="S43" s="35"/>
      <c r="T43" s="35"/>
      <c r="U43" s="35"/>
      <c r="V43" s="35"/>
      <c r="W43" s="35"/>
      <c r="X43" s="35"/>
      <c r="Y43" s="35"/>
      <c r="Z43" s="35"/>
      <c r="AA43" s="35"/>
    </row>
    <row r="44" spans="1:28" ht="14" x14ac:dyDescent="0.15">
      <c r="C44" s="35"/>
      <c r="D44" s="35"/>
      <c r="E44" s="37"/>
      <c r="F44" s="35"/>
      <c r="G44" s="35"/>
      <c r="H44" s="35"/>
      <c r="I44" s="35"/>
      <c r="J44" s="35"/>
      <c r="K44" s="36"/>
      <c r="L44" s="35"/>
      <c r="M44" s="35"/>
      <c r="N44" s="35"/>
      <c r="O44" s="35"/>
      <c r="P44" s="35"/>
      <c r="Q44" s="35"/>
      <c r="R44" s="35"/>
      <c r="S44" s="35"/>
      <c r="T44" s="35"/>
      <c r="U44" s="35"/>
      <c r="V44" s="35"/>
      <c r="W44" s="35"/>
      <c r="X44" s="35"/>
      <c r="Y44" s="35"/>
      <c r="Z44" s="35"/>
      <c r="AA44" s="35"/>
    </row>
    <row r="49" spans="3:27" ht="14" x14ac:dyDescent="0.15">
      <c r="C49" s="56" t="s">
        <v>139</v>
      </c>
      <c r="D49" s="56"/>
      <c r="E49" s="56"/>
      <c r="V49" s="56" t="s">
        <v>140</v>
      </c>
      <c r="W49" s="56"/>
      <c r="X49" s="56"/>
      <c r="Y49" s="56"/>
      <c r="Z49" s="56"/>
      <c r="AA49" s="56"/>
    </row>
    <row r="50" spans="3:27" ht="14" x14ac:dyDescent="0.15">
      <c r="C50" s="57"/>
      <c r="D50" s="57"/>
      <c r="E50" s="57"/>
      <c r="V50" s="37"/>
      <c r="W50" s="37"/>
      <c r="X50" s="37"/>
      <c r="Y50" s="37"/>
      <c r="Z50" s="37"/>
      <c r="AA50" s="37"/>
    </row>
    <row r="51" spans="3:27" ht="14" x14ac:dyDescent="0.15">
      <c r="C51" s="58"/>
      <c r="D51" s="58"/>
      <c r="E51" s="58"/>
      <c r="V51" s="39"/>
      <c r="W51" s="37"/>
      <c r="X51" s="37"/>
      <c r="Y51" s="37"/>
      <c r="Z51" s="37"/>
      <c r="AA51" s="37"/>
    </row>
    <row r="52" spans="3:27" ht="14" x14ac:dyDescent="0.15">
      <c r="C52" s="59"/>
      <c r="D52" s="59"/>
      <c r="E52" s="59"/>
      <c r="V52" s="40"/>
      <c r="W52" s="40"/>
      <c r="X52" s="40"/>
      <c r="Y52" s="40"/>
      <c r="Z52" s="40"/>
      <c r="AA52" s="40"/>
    </row>
    <row r="53" spans="3:27" ht="34" customHeight="1" x14ac:dyDescent="0.15">
      <c r="C53" s="49" t="s">
        <v>141</v>
      </c>
      <c r="D53" s="50"/>
      <c r="E53" s="50"/>
      <c r="V53" s="49" t="s">
        <v>142</v>
      </c>
      <c r="W53" s="50"/>
      <c r="X53" s="50"/>
      <c r="Y53" s="50"/>
      <c r="Z53" s="50"/>
      <c r="AA53" s="50"/>
    </row>
  </sheetData>
  <mergeCells count="49">
    <mergeCell ref="B1:AB4"/>
    <mergeCell ref="B5:C5"/>
    <mergeCell ref="D5:J5"/>
    <mergeCell ref="M5:AB5"/>
    <mergeCell ref="B6:C6"/>
    <mergeCell ref="D6:J6"/>
    <mergeCell ref="M6:N6"/>
    <mergeCell ref="O6:AB6"/>
    <mergeCell ref="M7:N7"/>
    <mergeCell ref="O7:AB7"/>
    <mergeCell ref="B9:L9"/>
    <mergeCell ref="M9:Q9"/>
    <mergeCell ref="R9:V9"/>
    <mergeCell ref="W9:AA9"/>
    <mergeCell ref="AB9:AB11"/>
    <mergeCell ref="B10:B11"/>
    <mergeCell ref="K10:L10"/>
    <mergeCell ref="M10:M11"/>
    <mergeCell ref="N10:N11"/>
    <mergeCell ref="O10:O11"/>
    <mergeCell ref="C10:C11"/>
    <mergeCell ref="D10:D11"/>
    <mergeCell ref="U10:U11"/>
    <mergeCell ref="P10:P11"/>
    <mergeCell ref="C53:E53"/>
    <mergeCell ref="C50:E50"/>
    <mergeCell ref="C51:E51"/>
    <mergeCell ref="C52:E52"/>
    <mergeCell ref="B7:C7"/>
    <mergeCell ref="D7:J7"/>
    <mergeCell ref="I10:I11"/>
    <mergeCell ref="J10:J11"/>
    <mergeCell ref="C49:E49"/>
    <mergeCell ref="V53:AA53"/>
    <mergeCell ref="V10:V11"/>
    <mergeCell ref="W10:W11"/>
    <mergeCell ref="X10:X11"/>
    <mergeCell ref="Y10:Y11"/>
    <mergeCell ref="Z10:Z11"/>
    <mergeCell ref="AA10:AA11"/>
    <mergeCell ref="V49:AA49"/>
    <mergeCell ref="Q10:Q11"/>
    <mergeCell ref="R10:R11"/>
    <mergeCell ref="S10:S11"/>
    <mergeCell ref="T10:T11"/>
    <mergeCell ref="E10:E11"/>
    <mergeCell ref="F10:F11"/>
    <mergeCell ref="G10:G11"/>
    <mergeCell ref="H10:H11"/>
  </mergeCells>
  <printOptions horizontalCentered="1"/>
  <pageMargins left="0.7" right="0.7" top="0.75" bottom="0.75" header="0.3" footer="0.3"/>
  <pageSetup paperSize="5" scale="51" fitToHeight="0" orientation="landscape"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PP1 OPF</vt:lpstr>
      <vt:lpstr>'PP1 OPF'!Print_Titles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Rogelio Ballesteros Cruz</cp:lastModifiedBy>
  <cp:lastPrinted>2023-09-25T23:16:00Z</cp:lastPrinted>
  <dcterms:created xsi:type="dcterms:W3CDTF">2023-04-03T23:02:58Z</dcterms:created>
  <dcterms:modified xsi:type="dcterms:W3CDTF">2023-09-28T16:49:44Z</dcterms:modified>
</cp:coreProperties>
</file>